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Лист1" sheetId="1" r:id="rId1"/>
    <sheet name="1день" sheetId="2" r:id="rId2"/>
    <sheet name="2день" sheetId="3" r:id="rId3"/>
    <sheet name="3день" sheetId="17" r:id="rId4"/>
    <sheet name="4день" sheetId="5" r:id="rId5"/>
    <sheet name="5день" sheetId="6" r:id="rId6"/>
    <sheet name="6день" sheetId="7" r:id="rId7"/>
    <sheet name="7день" sheetId="8" r:id="rId8"/>
    <sheet name="8день" sheetId="9" r:id="rId9"/>
    <sheet name="9день" sheetId="10" r:id="rId10"/>
    <sheet name="10день" sheetId="15" r:id="rId11"/>
    <sheet name="Лист2" sheetId="18" r:id="rId12"/>
    <sheet name="Лист3" sheetId="19" r:id="rId13"/>
  </sheets>
  <calcPr calcId="125725"/>
</workbook>
</file>

<file path=xl/calcChain.xml><?xml version="1.0" encoding="utf-8"?>
<calcChain xmlns="http://schemas.openxmlformats.org/spreadsheetml/2006/main">
  <c r="C36" i="2"/>
  <c r="N35" i="18"/>
  <c r="N34"/>
  <c r="N33"/>
  <c r="N32"/>
  <c r="N31"/>
  <c r="N30"/>
  <c r="N29"/>
  <c r="N28"/>
  <c r="N26"/>
  <c r="N25"/>
  <c r="N24"/>
  <c r="N23"/>
  <c r="N22"/>
  <c r="N21"/>
  <c r="N19"/>
  <c r="N17"/>
  <c r="N16"/>
  <c r="N15"/>
  <c r="N14"/>
  <c r="N13"/>
  <c r="N12"/>
  <c r="N11"/>
  <c r="N10"/>
  <c r="N9"/>
  <c r="N8"/>
  <c r="N7"/>
  <c r="N6"/>
  <c r="N5"/>
  <c r="N4"/>
  <c r="U63" i="15"/>
  <c r="T63"/>
  <c r="S63"/>
  <c r="R63"/>
  <c r="Q63"/>
  <c r="O63"/>
  <c r="N63"/>
  <c r="M63"/>
  <c r="K63"/>
  <c r="I63"/>
  <c r="D63"/>
  <c r="U52"/>
  <c r="T52"/>
  <c r="S52"/>
  <c r="R52"/>
  <c r="Q52"/>
  <c r="O52"/>
  <c r="N52"/>
  <c r="M52"/>
  <c r="K52"/>
  <c r="I52"/>
  <c r="F52"/>
  <c r="D52"/>
  <c r="U21"/>
  <c r="T21"/>
  <c r="T64" s="1"/>
  <c r="S21"/>
  <c r="R21"/>
  <c r="R64" s="1"/>
  <c r="Q21"/>
  <c r="O21"/>
  <c r="O64" s="1"/>
  <c r="N21"/>
  <c r="M21"/>
  <c r="M64" s="1"/>
  <c r="K21"/>
  <c r="H21"/>
  <c r="F21"/>
  <c r="F64" s="1"/>
  <c r="D21"/>
  <c r="D64" s="1"/>
  <c r="M64" i="10"/>
  <c r="N64"/>
  <c r="L64"/>
  <c r="K64"/>
  <c r="J64"/>
  <c r="I64"/>
  <c r="H64"/>
  <c r="G64"/>
  <c r="F64"/>
  <c r="E64"/>
  <c r="D64"/>
  <c r="C64"/>
  <c r="N52"/>
  <c r="M52"/>
  <c r="L52"/>
  <c r="K52"/>
  <c r="J52"/>
  <c r="I52"/>
  <c r="H52"/>
  <c r="G52"/>
  <c r="F52"/>
  <c r="E52"/>
  <c r="D52"/>
  <c r="C52"/>
  <c r="N20"/>
  <c r="M20"/>
  <c r="M65" s="1"/>
  <c r="L20"/>
  <c r="L65" s="1"/>
  <c r="K20"/>
  <c r="K65" s="1"/>
  <c r="J20"/>
  <c r="J65" s="1"/>
  <c r="I20"/>
  <c r="I65" s="1"/>
  <c r="H20"/>
  <c r="H65" s="1"/>
  <c r="G20"/>
  <c r="G65" s="1"/>
  <c r="F20"/>
  <c r="F65" s="1"/>
  <c r="E20"/>
  <c r="E65" s="1"/>
  <c r="D20"/>
  <c r="D65" s="1"/>
  <c r="C20"/>
  <c r="C65" s="1"/>
  <c r="N72" i="9"/>
  <c r="M72"/>
  <c r="L72"/>
  <c r="K72"/>
  <c r="J72"/>
  <c r="G72"/>
  <c r="F72"/>
  <c r="E72"/>
  <c r="D72"/>
  <c r="C72"/>
  <c r="N59"/>
  <c r="M59"/>
  <c r="L59"/>
  <c r="K59"/>
  <c r="J59"/>
  <c r="I59"/>
  <c r="H59"/>
  <c r="G59"/>
  <c r="F59"/>
  <c r="E59"/>
  <c r="D59"/>
  <c r="C59"/>
  <c r="N32"/>
  <c r="N73" s="1"/>
  <c r="M32"/>
  <c r="M73" s="1"/>
  <c r="L32"/>
  <c r="L73" s="1"/>
  <c r="K32"/>
  <c r="K73" s="1"/>
  <c r="J32"/>
  <c r="J73" s="1"/>
  <c r="I32"/>
  <c r="I73" s="1"/>
  <c r="H32"/>
  <c r="H73" s="1"/>
  <c r="G32"/>
  <c r="G73" s="1"/>
  <c r="F32"/>
  <c r="E32"/>
  <c r="E73" s="1"/>
  <c r="D32"/>
  <c r="D73" s="1"/>
  <c r="C32"/>
  <c r="C73" s="1"/>
  <c r="N60" i="8"/>
  <c r="M60"/>
  <c r="L60"/>
  <c r="K60"/>
  <c r="J60"/>
  <c r="I60"/>
  <c r="H60"/>
  <c r="G60"/>
  <c r="F60"/>
  <c r="E60"/>
  <c r="D60"/>
  <c r="C60"/>
  <c r="N49"/>
  <c r="M49"/>
  <c r="L49"/>
  <c r="K49"/>
  <c r="J49"/>
  <c r="I49"/>
  <c r="H49"/>
  <c r="G49"/>
  <c r="F49"/>
  <c r="E49"/>
  <c r="D49"/>
  <c r="C49"/>
  <c r="N20"/>
  <c r="N61" s="1"/>
  <c r="M20"/>
  <c r="M61" s="1"/>
  <c r="L20"/>
  <c r="L61" s="1"/>
  <c r="K20"/>
  <c r="K61" s="1"/>
  <c r="J20"/>
  <c r="J61" s="1"/>
  <c r="I20"/>
  <c r="I61" s="1"/>
  <c r="H20"/>
  <c r="H61" s="1"/>
  <c r="G20"/>
  <c r="G61" s="1"/>
  <c r="F20"/>
  <c r="F61" s="1"/>
  <c r="E20"/>
  <c r="E61" s="1"/>
  <c r="D20"/>
  <c r="D61" s="1"/>
  <c r="C20"/>
  <c r="C61" s="1"/>
  <c r="N78" i="7"/>
  <c r="M78"/>
  <c r="L78"/>
  <c r="K78"/>
  <c r="J78"/>
  <c r="I78"/>
  <c r="H78"/>
  <c r="G78"/>
  <c r="E78"/>
  <c r="F78"/>
  <c r="D78"/>
  <c r="C78"/>
  <c r="N58"/>
  <c r="M58"/>
  <c r="L58"/>
  <c r="K58"/>
  <c r="J58"/>
  <c r="I58"/>
  <c r="H58"/>
  <c r="G58"/>
  <c r="F58"/>
  <c r="E58"/>
  <c r="D58"/>
  <c r="C58"/>
  <c r="N20"/>
  <c r="M20"/>
  <c r="L20"/>
  <c r="K20"/>
  <c r="J20"/>
  <c r="I20"/>
  <c r="H20"/>
  <c r="G20"/>
  <c r="F20"/>
  <c r="E20"/>
  <c r="D20"/>
  <c r="C20"/>
  <c r="N64" i="6"/>
  <c r="M64"/>
  <c r="L64"/>
  <c r="K64"/>
  <c r="J64"/>
  <c r="I64"/>
  <c r="H64"/>
  <c r="G64"/>
  <c r="F64"/>
  <c r="E64"/>
  <c r="D64"/>
  <c r="C64"/>
  <c r="N53"/>
  <c r="M53"/>
  <c r="L53"/>
  <c r="K53"/>
  <c r="J53"/>
  <c r="I53"/>
  <c r="H53"/>
  <c r="G53"/>
  <c r="F53"/>
  <c r="E53"/>
  <c r="D53"/>
  <c r="C53"/>
  <c r="N27"/>
  <c r="M27"/>
  <c r="M65" s="1"/>
  <c r="L27"/>
  <c r="L65" s="1"/>
  <c r="K27"/>
  <c r="K65" s="1"/>
  <c r="J27"/>
  <c r="J65" s="1"/>
  <c r="I27"/>
  <c r="I65" s="1"/>
  <c r="H27"/>
  <c r="H65" s="1"/>
  <c r="G27"/>
  <c r="G65" s="1"/>
  <c r="F27"/>
  <c r="F65" s="1"/>
  <c r="E27"/>
  <c r="E65" s="1"/>
  <c r="D27"/>
  <c r="D65" s="1"/>
  <c r="C27"/>
  <c r="C65" s="1"/>
  <c r="N63" i="5"/>
  <c r="M63"/>
  <c r="L63"/>
  <c r="K63"/>
  <c r="J63"/>
  <c r="I63"/>
  <c r="H63"/>
  <c r="G63"/>
  <c r="F63"/>
  <c r="E63"/>
  <c r="D63"/>
  <c r="C63"/>
  <c r="N54"/>
  <c r="M54"/>
  <c r="L54"/>
  <c r="K54"/>
  <c r="J54"/>
  <c r="I54"/>
  <c r="H54"/>
  <c r="G54"/>
  <c r="F54"/>
  <c r="E54"/>
  <c r="D54"/>
  <c r="C54"/>
  <c r="N20"/>
  <c r="N64" s="1"/>
  <c r="M20"/>
  <c r="L20"/>
  <c r="L64" s="1"/>
  <c r="K20"/>
  <c r="K64" s="1"/>
  <c r="J20"/>
  <c r="J64" s="1"/>
  <c r="I20"/>
  <c r="I64" s="1"/>
  <c r="H20"/>
  <c r="H64" s="1"/>
  <c r="G20"/>
  <c r="G64" s="1"/>
  <c r="F20"/>
  <c r="F64" s="1"/>
  <c r="E20"/>
  <c r="E64" s="1"/>
  <c r="D20"/>
  <c r="D64" s="1"/>
  <c r="C20"/>
  <c r="C64" s="1"/>
  <c r="P59" i="3"/>
  <c r="N59"/>
  <c r="L59"/>
  <c r="K59"/>
  <c r="J59"/>
  <c r="I59"/>
  <c r="H59"/>
  <c r="G59"/>
  <c r="F59"/>
  <c r="E59"/>
  <c r="D59"/>
  <c r="C59"/>
  <c r="P55"/>
  <c r="N55"/>
  <c r="L55"/>
  <c r="K55"/>
  <c r="J55"/>
  <c r="I55"/>
  <c r="H55"/>
  <c r="G55"/>
  <c r="F55"/>
  <c r="E55"/>
  <c r="D55"/>
  <c r="C55"/>
  <c r="O20"/>
  <c r="P60" s="1"/>
  <c r="M20"/>
  <c r="N60" s="1"/>
  <c r="L20"/>
  <c r="L60" s="1"/>
  <c r="K20"/>
  <c r="K60" s="1"/>
  <c r="J20"/>
  <c r="J60" s="1"/>
  <c r="I20"/>
  <c r="I60" s="1"/>
  <c r="H20"/>
  <c r="H60" s="1"/>
  <c r="G20"/>
  <c r="G60" s="1"/>
  <c r="F20"/>
  <c r="F60" s="1"/>
  <c r="E20"/>
  <c r="E60" s="1"/>
  <c r="C20"/>
  <c r="D20"/>
  <c r="O89" i="2"/>
  <c r="N89"/>
  <c r="M89"/>
  <c r="L89"/>
  <c r="K89"/>
  <c r="J89"/>
  <c r="H89"/>
  <c r="G89"/>
  <c r="F89"/>
  <c r="E89"/>
  <c r="D89"/>
  <c r="C89"/>
  <c r="O77"/>
  <c r="N77"/>
  <c r="M77"/>
  <c r="L77"/>
  <c r="K77"/>
  <c r="J77"/>
  <c r="H77"/>
  <c r="G77"/>
  <c r="F77"/>
  <c r="E77"/>
  <c r="D77"/>
  <c r="C77"/>
  <c r="N36"/>
  <c r="O36"/>
  <c r="M36"/>
  <c r="M90" s="1"/>
  <c r="L36"/>
  <c r="L90" s="1"/>
  <c r="K36"/>
  <c r="K90" s="1"/>
  <c r="J36"/>
  <c r="J90" s="1"/>
  <c r="H36"/>
  <c r="G36"/>
  <c r="G90" s="1"/>
  <c r="F36"/>
  <c r="F90" s="1"/>
  <c r="E36"/>
  <c r="E90" s="1"/>
  <c r="D36"/>
  <c r="D90" s="1"/>
  <c r="C90"/>
  <c r="Z549" i="1"/>
  <c r="Z548"/>
  <c r="Z547"/>
  <c r="Z546"/>
  <c r="Z545"/>
  <c r="Z544"/>
  <c r="Z543"/>
  <c r="Z542"/>
  <c r="Z541"/>
  <c r="Z540"/>
  <c r="Z539"/>
  <c r="Z538"/>
  <c r="Z537"/>
  <c r="Z536"/>
  <c r="Z535"/>
  <c r="Z534"/>
  <c r="Z533"/>
  <c r="Z532"/>
  <c r="Z531"/>
  <c r="Z530"/>
  <c r="Z529"/>
  <c r="Z528"/>
  <c r="Z527"/>
  <c r="Z526"/>
  <c r="Z525"/>
  <c r="Z524"/>
  <c r="Z523"/>
  <c r="Z522"/>
  <c r="Z521"/>
  <c r="Z520"/>
  <c r="Z519"/>
  <c r="Z518"/>
  <c r="Z517"/>
  <c r="Z516"/>
  <c r="Z515"/>
  <c r="Z514"/>
  <c r="Z513"/>
  <c r="Z512"/>
  <c r="Z511"/>
  <c r="Z510"/>
  <c r="Z509"/>
  <c r="Z508"/>
  <c r="Z507"/>
  <c r="Z506"/>
  <c r="Z505"/>
  <c r="Z504"/>
  <c r="Z503"/>
  <c r="Z502"/>
  <c r="Z501"/>
  <c r="Z500"/>
  <c r="Z499"/>
  <c r="Z498"/>
  <c r="Z497"/>
  <c r="Z496"/>
  <c r="Z495"/>
  <c r="Z494"/>
  <c r="Z493"/>
  <c r="Z492"/>
  <c r="Z491"/>
  <c r="Z490"/>
  <c r="Z489"/>
  <c r="Z488"/>
  <c r="Z487"/>
  <c r="Z486"/>
  <c r="Z485"/>
  <c r="Z484"/>
  <c r="Z483"/>
  <c r="Z482"/>
  <c r="Z481"/>
  <c r="Z480"/>
  <c r="Z479"/>
  <c r="Z478"/>
  <c r="Z477"/>
  <c r="Z476"/>
  <c r="Z475"/>
  <c r="Z474"/>
  <c r="Z473"/>
  <c r="Z472"/>
  <c r="Z471"/>
  <c r="Z470"/>
  <c r="Z469"/>
  <c r="Z468"/>
  <c r="Z467"/>
  <c r="Z466"/>
  <c r="Z465"/>
  <c r="Z464"/>
  <c r="Z463"/>
  <c r="Z462"/>
  <c r="Z461"/>
  <c r="Z460"/>
  <c r="Z459"/>
  <c r="Z458"/>
  <c r="Z457"/>
  <c r="Z456"/>
  <c r="Z455"/>
  <c r="Z454"/>
  <c r="Z453"/>
  <c r="Z452"/>
  <c r="Z451"/>
  <c r="Z450"/>
  <c r="Z449"/>
  <c r="Z448"/>
  <c r="Z447"/>
  <c r="Z446"/>
  <c r="Z445"/>
  <c r="Z444"/>
  <c r="Z443"/>
  <c r="Z442"/>
  <c r="Z441"/>
  <c r="Z440"/>
  <c r="Z439"/>
  <c r="Z438"/>
  <c r="Z437"/>
  <c r="Z436"/>
  <c r="Z435"/>
  <c r="Z434"/>
  <c r="Z433"/>
  <c r="Z432"/>
  <c r="Z431"/>
  <c r="Z430"/>
  <c r="Z429"/>
  <c r="Z428"/>
  <c r="Z427"/>
  <c r="Z426"/>
  <c r="Z425"/>
  <c r="Z424"/>
  <c r="Z423"/>
  <c r="Z422"/>
  <c r="Z421"/>
  <c r="Z420"/>
  <c r="Z419"/>
  <c r="Z418"/>
  <c r="Z417"/>
  <c r="Z416"/>
  <c r="Z415"/>
  <c r="Z414"/>
  <c r="Z413"/>
  <c r="Z412"/>
  <c r="Z411"/>
  <c r="Z410"/>
  <c r="Z409"/>
  <c r="Z408"/>
  <c r="Z407"/>
  <c r="Z406"/>
  <c r="Z405"/>
  <c r="Z404"/>
  <c r="Z403"/>
  <c r="Z402"/>
  <c r="Z401"/>
  <c r="Z400"/>
  <c r="Z399"/>
  <c r="Z398"/>
  <c r="Z397"/>
  <c r="Z396"/>
  <c r="Z395"/>
  <c r="Z394"/>
  <c r="Z393"/>
  <c r="Z392"/>
  <c r="Z391"/>
  <c r="Z390"/>
  <c r="Z389"/>
  <c r="Z388"/>
  <c r="Z387"/>
  <c r="Z386"/>
  <c r="Z385"/>
  <c r="Z384"/>
  <c r="Z383"/>
  <c r="Z382"/>
  <c r="Z381"/>
  <c r="Z380"/>
  <c r="Z379"/>
  <c r="Z378"/>
  <c r="Z377"/>
  <c r="Z376"/>
  <c r="Z375"/>
  <c r="Z374"/>
  <c r="Z373"/>
  <c r="Z372"/>
  <c r="Z371"/>
  <c r="Z370"/>
  <c r="Z369"/>
  <c r="Z368"/>
  <c r="Z367"/>
  <c r="Z366"/>
  <c r="Z365"/>
  <c r="Z364"/>
  <c r="Z363"/>
  <c r="Z362"/>
  <c r="Z361"/>
  <c r="Z360"/>
  <c r="Z359"/>
  <c r="Z358"/>
  <c r="Z357"/>
  <c r="Z356"/>
  <c r="Z355"/>
  <c r="Z354"/>
  <c r="Z353"/>
  <c r="Z352"/>
  <c r="Z351"/>
  <c r="Z350"/>
  <c r="Z349"/>
  <c r="Z348"/>
  <c r="Z347"/>
  <c r="Z346"/>
  <c r="Z345"/>
  <c r="Z344"/>
  <c r="Z343"/>
  <c r="Z342"/>
  <c r="Z341"/>
  <c r="Z340"/>
  <c r="Z339"/>
  <c r="Z338"/>
  <c r="Z337"/>
  <c r="Z336"/>
  <c r="Z335"/>
  <c r="Z334"/>
  <c r="Z333"/>
  <c r="Z332"/>
  <c r="Z331"/>
  <c r="Z330"/>
  <c r="Z329"/>
  <c r="Z328"/>
  <c r="Z327"/>
  <c r="Z326"/>
  <c r="Z325"/>
  <c r="Z324"/>
  <c r="Z323"/>
  <c r="Z322"/>
  <c r="Z321"/>
  <c r="Z320"/>
  <c r="Z319"/>
  <c r="Z318"/>
  <c r="Z317"/>
  <c r="Z316"/>
  <c r="Z315"/>
  <c r="Z314"/>
  <c r="Z313"/>
  <c r="Z312"/>
  <c r="Z311"/>
  <c r="Z310"/>
  <c r="Z309"/>
  <c r="Z308"/>
  <c r="Z307"/>
  <c r="Z306"/>
  <c r="Z305"/>
  <c r="Z304"/>
  <c r="Z303"/>
  <c r="Z302"/>
  <c r="Z301"/>
  <c r="Z300"/>
  <c r="Z299"/>
  <c r="Z298"/>
  <c r="Z297"/>
  <c r="Z296"/>
  <c r="Z295"/>
  <c r="Z294"/>
  <c r="Z293"/>
  <c r="Z292"/>
  <c r="Z291"/>
  <c r="Z290"/>
  <c r="Z289"/>
  <c r="Z288"/>
  <c r="Z287"/>
  <c r="Z286"/>
  <c r="Z285"/>
  <c r="Z276"/>
  <c r="A276" s="1"/>
  <c r="A549" s="1"/>
  <c r="Z275"/>
  <c r="Z274"/>
  <c r="A274" s="1"/>
  <c r="A547" s="1"/>
  <c r="Z273"/>
  <c r="Z272"/>
  <c r="A272" s="1"/>
  <c r="A545" s="1"/>
  <c r="Z271"/>
  <c r="Z270"/>
  <c r="A270" s="1"/>
  <c r="A543" s="1"/>
  <c r="Z269"/>
  <c r="Z268"/>
  <c r="A268" s="1"/>
  <c r="A541" s="1"/>
  <c r="Z267"/>
  <c r="Z266"/>
  <c r="A266" s="1"/>
  <c r="A539" s="1"/>
  <c r="Z265"/>
  <c r="Z264"/>
  <c r="A264" s="1"/>
  <c r="A537" s="1"/>
  <c r="Z263"/>
  <c r="Z262"/>
  <c r="A262" s="1"/>
  <c r="A535" s="1"/>
  <c r="Z261"/>
  <c r="Z260"/>
  <c r="A260" s="1"/>
  <c r="A533" s="1"/>
  <c r="Z259"/>
  <c r="Z258"/>
  <c r="A258" s="1"/>
  <c r="A531" s="1"/>
  <c r="Z257"/>
  <c r="Z256"/>
  <c r="A256" s="1"/>
  <c r="A529" s="1"/>
  <c r="Z255"/>
  <c r="Z254"/>
  <c r="A254" s="1"/>
  <c r="A527" s="1"/>
  <c r="Z253"/>
  <c r="Z252"/>
  <c r="A252" s="1"/>
  <c r="A525" s="1"/>
  <c r="Z251"/>
  <c r="Z250"/>
  <c r="A250" s="1"/>
  <c r="A523" s="1"/>
  <c r="Z249"/>
  <c r="Z248"/>
  <c r="A248" s="1"/>
  <c r="A521" s="1"/>
  <c r="Z247"/>
  <c r="Z246"/>
  <c r="A246" s="1"/>
  <c r="A519" s="1"/>
  <c r="Z245"/>
  <c r="Z244"/>
  <c r="A244" s="1"/>
  <c r="A517" s="1"/>
  <c r="Z243"/>
  <c r="Z242"/>
  <c r="A242" s="1"/>
  <c r="A515" s="1"/>
  <c r="Z241"/>
  <c r="Z240"/>
  <c r="A240" s="1"/>
  <c r="A513" s="1"/>
  <c r="Z239"/>
  <c r="Z238"/>
  <c r="A238" s="1"/>
  <c r="A511" s="1"/>
  <c r="Z237"/>
  <c r="Z236"/>
  <c r="A236" s="1"/>
  <c r="A509" s="1"/>
  <c r="Z235"/>
  <c r="Z234"/>
  <c r="A234" s="1"/>
  <c r="A507" s="1"/>
  <c r="Z233"/>
  <c r="Z232"/>
  <c r="A232" s="1"/>
  <c r="A505" s="1"/>
  <c r="Z231"/>
  <c r="Z230"/>
  <c r="A230" s="1"/>
  <c r="A503" s="1"/>
  <c r="Z229"/>
  <c r="Z228"/>
  <c r="A228" s="1"/>
  <c r="A501" s="1"/>
  <c r="Z227"/>
  <c r="Z226"/>
  <c r="A226" s="1"/>
  <c r="A499" s="1"/>
  <c r="Z225"/>
  <c r="Z224"/>
  <c r="A224" s="1"/>
  <c r="A497" s="1"/>
  <c r="Z223"/>
  <c r="Z222"/>
  <c r="A222" s="1"/>
  <c r="A495" s="1"/>
  <c r="Z221"/>
  <c r="Z220"/>
  <c r="A220" s="1"/>
  <c r="A493" s="1"/>
  <c r="Z219"/>
  <c r="Z218"/>
  <c r="A218" s="1"/>
  <c r="A491" s="1"/>
  <c r="Z217"/>
  <c r="Z216"/>
  <c r="A216" s="1"/>
  <c r="A489" s="1"/>
  <c r="Z215"/>
  <c r="Z214"/>
  <c r="A214" s="1"/>
  <c r="A487" s="1"/>
  <c r="Z213"/>
  <c r="Z212"/>
  <c r="A212" s="1"/>
  <c r="A485" s="1"/>
  <c r="Z211"/>
  <c r="Z210"/>
  <c r="A210" s="1"/>
  <c r="A483" s="1"/>
  <c r="Z209"/>
  <c r="Z208"/>
  <c r="A208" s="1"/>
  <c r="A481" s="1"/>
  <c r="Z207"/>
  <c r="Z206"/>
  <c r="A206" s="1"/>
  <c r="A479" s="1"/>
  <c r="Z205"/>
  <c r="Z204"/>
  <c r="A204" s="1"/>
  <c r="A477" s="1"/>
  <c r="Z203"/>
  <c r="Z202"/>
  <c r="A202" s="1"/>
  <c r="A475" s="1"/>
  <c r="Z201"/>
  <c r="Z200"/>
  <c r="A200" s="1"/>
  <c r="A473" s="1"/>
  <c r="Z199"/>
  <c r="Z198"/>
  <c r="A198" s="1"/>
  <c r="A471" s="1"/>
  <c r="Z197"/>
  <c r="Z196"/>
  <c r="A196" s="1"/>
  <c r="A469" s="1"/>
  <c r="Z195"/>
  <c r="Z194"/>
  <c r="A194" s="1"/>
  <c r="A467" s="1"/>
  <c r="Z193"/>
  <c r="Z192"/>
  <c r="A192" s="1"/>
  <c r="A465" s="1"/>
  <c r="Z191"/>
  <c r="Z190"/>
  <c r="A190" s="1"/>
  <c r="A463" s="1"/>
  <c r="Z189"/>
  <c r="Z188"/>
  <c r="A188" s="1"/>
  <c r="A461" s="1"/>
  <c r="Z187"/>
  <c r="Z186"/>
  <c r="A186" s="1"/>
  <c r="A459" s="1"/>
  <c r="Z185"/>
  <c r="Z184"/>
  <c r="A184" s="1"/>
  <c r="A457" s="1"/>
  <c r="Z183"/>
  <c r="Z182"/>
  <c r="A182" s="1"/>
  <c r="A455" s="1"/>
  <c r="Z181"/>
  <c r="Z180"/>
  <c r="A180" s="1"/>
  <c r="A453" s="1"/>
  <c r="Z179"/>
  <c r="Z178"/>
  <c r="A178" s="1"/>
  <c r="A451" s="1"/>
  <c r="Z177"/>
  <c r="Z176"/>
  <c r="A176" s="1"/>
  <c r="A449" s="1"/>
  <c r="Z175"/>
  <c r="Z174"/>
  <c r="A174" s="1"/>
  <c r="A447" s="1"/>
  <c r="Z173"/>
  <c r="Z172"/>
  <c r="A172" s="1"/>
  <c r="A445" s="1"/>
  <c r="Z171"/>
  <c r="Z170"/>
  <c r="A170" s="1"/>
  <c r="A443" s="1"/>
  <c r="Z169"/>
  <c r="Z168"/>
  <c r="A168" s="1"/>
  <c r="A441" s="1"/>
  <c r="Z167"/>
  <c r="Z166"/>
  <c r="A166" s="1"/>
  <c r="A439" s="1"/>
  <c r="Z165"/>
  <c r="Z164"/>
  <c r="A164" s="1"/>
  <c r="A437" s="1"/>
  <c r="Z163"/>
  <c r="Z162"/>
  <c r="A162" s="1"/>
  <c r="A435" s="1"/>
  <c r="Z161"/>
  <c r="Z160"/>
  <c r="A160" s="1"/>
  <c r="A433" s="1"/>
  <c r="Z159"/>
  <c r="Z158"/>
  <c r="A158" s="1"/>
  <c r="A431" s="1"/>
  <c r="Z157"/>
  <c r="Z156"/>
  <c r="A156" s="1"/>
  <c r="A429" s="1"/>
  <c r="Z155"/>
  <c r="Z154"/>
  <c r="A154" s="1"/>
  <c r="A427" s="1"/>
  <c r="Z153"/>
  <c r="Z152"/>
  <c r="A152" s="1"/>
  <c r="A425" s="1"/>
  <c r="Z151"/>
  <c r="Z150"/>
  <c r="A150" s="1"/>
  <c r="A423" s="1"/>
  <c r="Z149"/>
  <c r="Z148"/>
  <c r="A148" s="1"/>
  <c r="A421" s="1"/>
  <c r="Z147"/>
  <c r="Z146"/>
  <c r="A146" s="1"/>
  <c r="A419" s="1"/>
  <c r="Z145"/>
  <c r="Z144"/>
  <c r="A144" s="1"/>
  <c r="A417" s="1"/>
  <c r="Z143"/>
  <c r="Z142"/>
  <c r="A142" s="1"/>
  <c r="A415" s="1"/>
  <c r="Z141"/>
  <c r="Z140"/>
  <c r="A140" s="1"/>
  <c r="A413" s="1"/>
  <c r="Z139"/>
  <c r="Z138"/>
  <c r="A138" s="1"/>
  <c r="A411" s="1"/>
  <c r="Z137"/>
  <c r="Z136"/>
  <c r="A136" s="1"/>
  <c r="A409" s="1"/>
  <c r="Z135"/>
  <c r="Z134"/>
  <c r="A134" s="1"/>
  <c r="A407" s="1"/>
  <c r="Z133"/>
  <c r="Z132"/>
  <c r="A132" s="1"/>
  <c r="A405" s="1"/>
  <c r="Z131"/>
  <c r="Z130"/>
  <c r="A130" s="1"/>
  <c r="A403" s="1"/>
  <c r="Z129"/>
  <c r="Z128"/>
  <c r="A128" s="1"/>
  <c r="A401" s="1"/>
  <c r="Z127"/>
  <c r="Z126"/>
  <c r="A126" s="1"/>
  <c r="A399" s="1"/>
  <c r="Z125"/>
  <c r="Z124"/>
  <c r="A124" s="1"/>
  <c r="A397" s="1"/>
  <c r="Z123"/>
  <c r="Z122"/>
  <c r="A122" s="1"/>
  <c r="A395" s="1"/>
  <c r="Z121"/>
  <c r="Z120"/>
  <c r="A120" s="1"/>
  <c r="A393" s="1"/>
  <c r="Z119"/>
  <c r="Z118"/>
  <c r="A118" s="1"/>
  <c r="A391" s="1"/>
  <c r="Z117"/>
  <c r="Z116"/>
  <c r="A116" s="1"/>
  <c r="A389" s="1"/>
  <c r="Z115"/>
  <c r="Z114"/>
  <c r="A114" s="1"/>
  <c r="A387" s="1"/>
  <c r="Z113"/>
  <c r="Z112"/>
  <c r="A112" s="1"/>
  <c r="A385" s="1"/>
  <c r="Z111"/>
  <c r="Z110"/>
  <c r="A110" s="1"/>
  <c r="A383" s="1"/>
  <c r="Z109"/>
  <c r="Z108"/>
  <c r="A108" s="1"/>
  <c r="A381" s="1"/>
  <c r="Z107"/>
  <c r="Z106"/>
  <c r="A106" s="1"/>
  <c r="A379" s="1"/>
  <c r="Z105"/>
  <c r="Z104"/>
  <c r="A104" s="1"/>
  <c r="A377" s="1"/>
  <c r="Z103"/>
  <c r="Z102"/>
  <c r="A102" s="1"/>
  <c r="A375" s="1"/>
  <c r="Z101"/>
  <c r="Z100"/>
  <c r="A100" s="1"/>
  <c r="A373" s="1"/>
  <c r="Z99"/>
  <c r="Z98"/>
  <c r="A98" s="1"/>
  <c r="A371" s="1"/>
  <c r="Z97"/>
  <c r="Z96"/>
  <c r="A96" s="1"/>
  <c r="A369" s="1"/>
  <c r="Z95"/>
  <c r="Z94"/>
  <c r="A94" s="1"/>
  <c r="A367" s="1"/>
  <c r="Z93"/>
  <c r="Z92"/>
  <c r="A92" s="1"/>
  <c r="A365" s="1"/>
  <c r="Z91"/>
  <c r="Z90"/>
  <c r="A90" s="1"/>
  <c r="A363" s="1"/>
  <c r="Z89"/>
  <c r="Z88"/>
  <c r="A88" s="1"/>
  <c r="A361" s="1"/>
  <c r="Z87"/>
  <c r="Z86"/>
  <c r="A86" s="1"/>
  <c r="A359" s="1"/>
  <c r="Z85"/>
  <c r="Z84"/>
  <c r="A84" s="1"/>
  <c r="A357" s="1"/>
  <c r="Z83"/>
  <c r="Z82"/>
  <c r="A82" s="1"/>
  <c r="A355" s="1"/>
  <c r="Z81"/>
  <c r="Z80"/>
  <c r="A80" s="1"/>
  <c r="A353" s="1"/>
  <c r="Z79"/>
  <c r="Z78"/>
  <c r="A78" s="1"/>
  <c r="A351" s="1"/>
  <c r="Z77"/>
  <c r="Z76"/>
  <c r="A76" s="1"/>
  <c r="A349" s="1"/>
  <c r="Z75"/>
  <c r="Z74"/>
  <c r="A74" s="1"/>
  <c r="A347" s="1"/>
  <c r="Z73"/>
  <c r="Z72"/>
  <c r="A72" s="1"/>
  <c r="A345" s="1"/>
  <c r="Z71"/>
  <c r="Z70"/>
  <c r="A70" s="1"/>
  <c r="A343" s="1"/>
  <c r="Z69"/>
  <c r="Z68"/>
  <c r="A68" s="1"/>
  <c r="A341" s="1"/>
  <c r="Z67"/>
  <c r="Z66"/>
  <c r="A66" s="1"/>
  <c r="A339" s="1"/>
  <c r="Z65"/>
  <c r="Z64"/>
  <c r="A64" s="1"/>
  <c r="A337" s="1"/>
  <c r="Z63"/>
  <c r="Z62"/>
  <c r="A62" s="1"/>
  <c r="A335" s="1"/>
  <c r="Z61"/>
  <c r="Z60"/>
  <c r="A60" s="1"/>
  <c r="A333" s="1"/>
  <c r="Z59"/>
  <c r="Z58"/>
  <c r="A58" s="1"/>
  <c r="A331" s="1"/>
  <c r="Z57"/>
  <c r="Z56"/>
  <c r="A56" s="1"/>
  <c r="A329" s="1"/>
  <c r="Z55"/>
  <c r="Z54"/>
  <c r="A54" s="1"/>
  <c r="A327" s="1"/>
  <c r="Z53"/>
  <c r="Z52"/>
  <c r="A52" s="1"/>
  <c r="A325" s="1"/>
  <c r="Z51"/>
  <c r="Z50"/>
  <c r="A50" s="1"/>
  <c r="A323" s="1"/>
  <c r="Z49"/>
  <c r="Z48"/>
  <c r="A48" s="1"/>
  <c r="A321" s="1"/>
  <c r="Z47"/>
  <c r="Z46"/>
  <c r="A46" s="1"/>
  <c r="A319" s="1"/>
  <c r="Z45"/>
  <c r="Z44"/>
  <c r="A44" s="1"/>
  <c r="A317" s="1"/>
  <c r="Z43"/>
  <c r="Z42"/>
  <c r="A42" s="1"/>
  <c r="A315" s="1"/>
  <c r="Z41"/>
  <c r="Z40"/>
  <c r="A40" s="1"/>
  <c r="A313" s="1"/>
  <c r="Z39"/>
  <c r="Z38"/>
  <c r="A38" s="1"/>
  <c r="A311" s="1"/>
  <c r="Z37"/>
  <c r="Z36"/>
  <c r="A36" s="1"/>
  <c r="A309" s="1"/>
  <c r="Z35"/>
  <c r="Z34"/>
  <c r="A34" s="1"/>
  <c r="A307" s="1"/>
  <c r="Z33"/>
  <c r="Z32"/>
  <c r="A32" s="1"/>
  <c r="A305" s="1"/>
  <c r="Z31"/>
  <c r="Z30"/>
  <c r="A30" s="1"/>
  <c r="A303" s="1"/>
  <c r="Z29"/>
  <c r="Z28"/>
  <c r="A28" s="1"/>
  <c r="A301" s="1"/>
  <c r="Z27"/>
  <c r="Z26"/>
  <c r="A26" s="1"/>
  <c r="A299" s="1"/>
  <c r="Z25"/>
  <c r="Z24"/>
  <c r="A24" s="1"/>
  <c r="A297" s="1"/>
  <c r="Z23"/>
  <c r="Z22"/>
  <c r="A22" s="1"/>
  <c r="A295" s="1"/>
  <c r="Z21"/>
  <c r="Z20"/>
  <c r="A20" s="1"/>
  <c r="A293" s="1"/>
  <c r="Z19"/>
  <c r="A19" s="1"/>
  <c r="A292" s="1"/>
  <c r="Z18"/>
  <c r="A18" s="1"/>
  <c r="A291" s="1"/>
  <c r="Z17"/>
  <c r="A17" s="1"/>
  <c r="A290" s="1"/>
  <c r="Z16"/>
  <c r="A16" s="1"/>
  <c r="A289" s="1"/>
  <c r="Z15"/>
  <c r="A15" s="1"/>
  <c r="A288" s="1"/>
  <c r="Z14"/>
  <c r="A14" s="1"/>
  <c r="A287" s="1"/>
  <c r="Z13"/>
  <c r="A13" s="1"/>
  <c r="A286" s="1"/>
  <c r="Z12"/>
  <c r="A12" s="1"/>
  <c r="A285" s="1"/>
  <c r="K64" i="15" l="1"/>
  <c r="N64"/>
  <c r="Q64"/>
  <c r="S64"/>
  <c r="U64"/>
  <c r="F79" i="7"/>
  <c r="M64" i="5"/>
  <c r="C79" i="7"/>
  <c r="E79"/>
  <c r="G79"/>
  <c r="I79"/>
  <c r="K79"/>
  <c r="M79"/>
  <c r="D79"/>
  <c r="H79"/>
  <c r="J79"/>
  <c r="L79"/>
  <c r="N79"/>
  <c r="N65" i="6"/>
  <c r="A21" i="1"/>
  <c r="A294" s="1"/>
  <c r="A23"/>
  <c r="A296" s="1"/>
  <c r="A25"/>
  <c r="A298" s="1"/>
  <c r="A27"/>
  <c r="A300" s="1"/>
  <c r="A29"/>
  <c r="A302" s="1"/>
  <c r="A31"/>
  <c r="A304" s="1"/>
  <c r="A33"/>
  <c r="A306" s="1"/>
  <c r="A35"/>
  <c r="A308" s="1"/>
  <c r="A37"/>
  <c r="A310" s="1"/>
  <c r="A39"/>
  <c r="A312" s="1"/>
  <c r="A41"/>
  <c r="A314" s="1"/>
  <c r="A43"/>
  <c r="A316" s="1"/>
  <c r="A45"/>
  <c r="A318" s="1"/>
  <c r="A47"/>
  <c r="A320" s="1"/>
  <c r="A49"/>
  <c r="A322" s="1"/>
  <c r="A51"/>
  <c r="A324" s="1"/>
  <c r="A53"/>
  <c r="A326" s="1"/>
  <c r="A55"/>
  <c r="A328" s="1"/>
  <c r="A57"/>
  <c r="A330" s="1"/>
  <c r="A59"/>
  <c r="A332" s="1"/>
  <c r="A61"/>
  <c r="A334" s="1"/>
  <c r="A63"/>
  <c r="A336" s="1"/>
  <c r="A65"/>
  <c r="A338" s="1"/>
  <c r="A67"/>
  <c r="A340" s="1"/>
  <c r="A69"/>
  <c r="A342" s="1"/>
  <c r="A71"/>
  <c r="A344" s="1"/>
  <c r="A73"/>
  <c r="A346" s="1"/>
  <c r="A75"/>
  <c r="A348" s="1"/>
  <c r="A77"/>
  <c r="A350" s="1"/>
  <c r="A79"/>
  <c r="A352" s="1"/>
  <c r="A81"/>
  <c r="A354" s="1"/>
  <c r="A83"/>
  <c r="A356" s="1"/>
  <c r="A85"/>
  <c r="A358" s="1"/>
  <c r="A87"/>
  <c r="A360" s="1"/>
  <c r="A89"/>
  <c r="A362" s="1"/>
  <c r="A91"/>
  <c r="A364" s="1"/>
  <c r="A93"/>
  <c r="A366" s="1"/>
  <c r="A95"/>
  <c r="A368" s="1"/>
  <c r="A97"/>
  <c r="A370" s="1"/>
  <c r="A99"/>
  <c r="A372" s="1"/>
  <c r="A101"/>
  <c r="A374" s="1"/>
  <c r="A103"/>
  <c r="A376" s="1"/>
  <c r="A105"/>
  <c r="A378" s="1"/>
  <c r="A107"/>
  <c r="A380" s="1"/>
  <c r="A109"/>
  <c r="A382" s="1"/>
  <c r="A111"/>
  <c r="A384" s="1"/>
  <c r="A113"/>
  <c r="A386" s="1"/>
  <c r="A115"/>
  <c r="A388" s="1"/>
  <c r="A117"/>
  <c r="A390" s="1"/>
  <c r="A119"/>
  <c r="A392" s="1"/>
  <c r="A121"/>
  <c r="A394" s="1"/>
  <c r="A123"/>
  <c r="A396" s="1"/>
  <c r="A125"/>
  <c r="A398" s="1"/>
  <c r="A127"/>
  <c r="A400" s="1"/>
  <c r="A129"/>
  <c r="A402" s="1"/>
  <c r="A131"/>
  <c r="A404" s="1"/>
  <c r="A133"/>
  <c r="A406" s="1"/>
  <c r="A135"/>
  <c r="A408" s="1"/>
  <c r="A137"/>
  <c r="A410" s="1"/>
  <c r="A139"/>
  <c r="A412" s="1"/>
  <c r="A141"/>
  <c r="A414" s="1"/>
  <c r="A143"/>
  <c r="A416" s="1"/>
  <c r="A145"/>
  <c r="A418" s="1"/>
  <c r="A147"/>
  <c r="A420" s="1"/>
  <c r="A149"/>
  <c r="A422" s="1"/>
  <c r="A151"/>
  <c r="A424" s="1"/>
  <c r="A153"/>
  <c r="A426" s="1"/>
  <c r="A155"/>
  <c r="A428" s="1"/>
  <c r="A157"/>
  <c r="A430" s="1"/>
  <c r="A159"/>
  <c r="A432" s="1"/>
  <c r="A161"/>
  <c r="A434" s="1"/>
  <c r="A163"/>
  <c r="A436" s="1"/>
  <c r="A165"/>
  <c r="A438" s="1"/>
  <c r="A167"/>
  <c r="A440" s="1"/>
  <c r="A169"/>
  <c r="A442" s="1"/>
  <c r="A171"/>
  <c r="A444" s="1"/>
  <c r="A173"/>
  <c r="A446" s="1"/>
  <c r="A175"/>
  <c r="A448" s="1"/>
  <c r="A177"/>
  <c r="A450" s="1"/>
  <c r="A179"/>
  <c r="A452" s="1"/>
  <c r="A181"/>
  <c r="A454" s="1"/>
  <c r="A183"/>
  <c r="A456" s="1"/>
  <c r="A185"/>
  <c r="A458" s="1"/>
  <c r="A187"/>
  <c r="A460" s="1"/>
  <c r="A189"/>
  <c r="A462" s="1"/>
  <c r="A191"/>
  <c r="A464" s="1"/>
  <c r="A193"/>
  <c r="A466" s="1"/>
  <c r="A195"/>
  <c r="A468" s="1"/>
  <c r="A197"/>
  <c r="A470" s="1"/>
  <c r="A199"/>
  <c r="A472" s="1"/>
  <c r="A201"/>
  <c r="A474" s="1"/>
  <c r="A203"/>
  <c r="A476" s="1"/>
  <c r="A205"/>
  <c r="A478" s="1"/>
  <c r="A207"/>
  <c r="A480" s="1"/>
  <c r="A209"/>
  <c r="A482" s="1"/>
  <c r="A211"/>
  <c r="A484" s="1"/>
  <c r="A213"/>
  <c r="A486" s="1"/>
  <c r="A215"/>
  <c r="A488" s="1"/>
  <c r="A217"/>
  <c r="A490" s="1"/>
  <c r="A219"/>
  <c r="A492" s="1"/>
  <c r="A221"/>
  <c r="A494" s="1"/>
  <c r="A223"/>
  <c r="A496" s="1"/>
  <c r="A225"/>
  <c r="A498" s="1"/>
  <c r="A227"/>
  <c r="A500" s="1"/>
  <c r="A229"/>
  <c r="A502" s="1"/>
  <c r="A231"/>
  <c r="A504" s="1"/>
  <c r="A233"/>
  <c r="A506" s="1"/>
  <c r="A235"/>
  <c r="A508" s="1"/>
  <c r="A237"/>
  <c r="A510" s="1"/>
  <c r="A239"/>
  <c r="A512" s="1"/>
  <c r="A241"/>
  <c r="A514" s="1"/>
  <c r="A243"/>
  <c r="A516" s="1"/>
  <c r="A245"/>
  <c r="A518" s="1"/>
  <c r="A247"/>
  <c r="A520" s="1"/>
  <c r="A249"/>
  <c r="A522" s="1"/>
  <c r="A251"/>
  <c r="A524" s="1"/>
  <c r="A253"/>
  <c r="A526" s="1"/>
  <c r="A255"/>
  <c r="A528" s="1"/>
  <c r="A257"/>
  <c r="A530" s="1"/>
  <c r="A259"/>
  <c r="A532" s="1"/>
  <c r="A261"/>
  <c r="A534" s="1"/>
  <c r="A263"/>
  <c r="A536" s="1"/>
  <c r="A265"/>
  <c r="A538" s="1"/>
  <c r="A267"/>
  <c r="A540" s="1"/>
  <c r="A269"/>
  <c r="A542" s="1"/>
  <c r="A271"/>
  <c r="A544" s="1"/>
  <c r="A273"/>
  <c r="A546" s="1"/>
  <c r="A275"/>
  <c r="A548" s="1"/>
  <c r="C60" i="3"/>
  <c r="D60"/>
  <c r="H90" i="2"/>
  <c r="O90"/>
  <c r="N90"/>
  <c r="F73" i="9"/>
  <c r="I64" i="15"/>
</calcChain>
</file>

<file path=xl/sharedStrings.xml><?xml version="1.0" encoding="utf-8"?>
<sst xmlns="http://schemas.openxmlformats.org/spreadsheetml/2006/main" count="1958" uniqueCount="633">
  <si>
    <t>Сахар</t>
  </si>
  <si>
    <t xml:space="preserve">               накопительная ведомость</t>
  </si>
  <si>
    <t>наименование товара</t>
  </si>
  <si>
    <t>Мука в/с Ларица</t>
  </si>
  <si>
    <t>кг</t>
  </si>
  <si>
    <t>Мука в/с</t>
  </si>
  <si>
    <t xml:space="preserve">Мука в/с </t>
  </si>
  <si>
    <t>Мука в/с 5 кг</t>
  </si>
  <si>
    <t>Мука в/с Беляквская</t>
  </si>
  <si>
    <t xml:space="preserve">Сахар </t>
  </si>
  <si>
    <t>Гречка</t>
  </si>
  <si>
    <t xml:space="preserve">Гречка </t>
  </si>
  <si>
    <t>Горох</t>
  </si>
  <si>
    <t xml:space="preserve">Горох </t>
  </si>
  <si>
    <t xml:space="preserve">Рис круглый </t>
  </si>
  <si>
    <t>Рис круглый Приморский</t>
  </si>
  <si>
    <t>Рис круглый Краснодарский</t>
  </si>
  <si>
    <t>Рис обработан. Паром</t>
  </si>
  <si>
    <t xml:space="preserve">Рис круглозерный </t>
  </si>
  <si>
    <t>Перловка</t>
  </si>
  <si>
    <t xml:space="preserve">Перловка </t>
  </si>
  <si>
    <t>Пшено</t>
  </si>
  <si>
    <t>кр. Ячневая</t>
  </si>
  <si>
    <t>кр. Пшеничная</t>
  </si>
  <si>
    <r>
      <t xml:space="preserve">А Кукурузная </t>
    </r>
    <r>
      <rPr>
        <b/>
        <sz val="8"/>
        <rFont val="Arial"/>
        <family val="2"/>
        <charset val="204"/>
      </rPr>
      <t>0,7 кг</t>
    </r>
  </si>
  <si>
    <t xml:space="preserve">Фасоль 0,7 </t>
  </si>
  <si>
    <t xml:space="preserve">кр.Манная </t>
  </si>
  <si>
    <t>кр.Манная</t>
  </si>
  <si>
    <t>Макаронные изделия</t>
  </si>
  <si>
    <t xml:space="preserve">Макаронные изделия </t>
  </si>
  <si>
    <t>Маккар.изд. Рожки Смак 0,4</t>
  </si>
  <si>
    <t>Макарон. изделия Мельник</t>
  </si>
  <si>
    <t>Вермешель Роллотн 0,45</t>
  </si>
  <si>
    <t>Паутинка Три Итальянца</t>
  </si>
  <si>
    <t>Чай заварка 0,1</t>
  </si>
  <si>
    <t>Кисель Омега в асс 200г.</t>
  </si>
  <si>
    <t>Кисель в ассорт 0,220г</t>
  </si>
  <si>
    <t>Какао-порошок</t>
  </si>
  <si>
    <t>Какао Российское</t>
  </si>
  <si>
    <t>Кофейный напиток</t>
  </si>
  <si>
    <t>Масло сивочное</t>
  </si>
  <si>
    <t>Масло сивочное г.Бийск</t>
  </si>
  <si>
    <t>Масло сливочное</t>
  </si>
  <si>
    <t>Масло сливочное Березов</t>
  </si>
  <si>
    <t>Масло сливочное ГОСТ</t>
  </si>
  <si>
    <t>Масло рост "Анинское" 0,9</t>
  </si>
  <si>
    <t>л</t>
  </si>
  <si>
    <t>Масло раст. "Раздолье" 0,9</t>
  </si>
  <si>
    <t>Масло раст. "Краснодар"</t>
  </si>
  <si>
    <t>Масло рост "Анинское"</t>
  </si>
  <si>
    <t>Масло рос Кубанский край</t>
  </si>
  <si>
    <r>
      <t xml:space="preserve">Масло Краснодарское </t>
    </r>
    <r>
      <rPr>
        <b/>
        <sz val="8"/>
        <rFont val="Arial"/>
        <family val="2"/>
        <charset val="204"/>
      </rPr>
      <t>нераф</t>
    </r>
  </si>
  <si>
    <t>Молоко сгущеное 0,38</t>
  </si>
  <si>
    <t xml:space="preserve">Молоко  3,2% </t>
  </si>
  <si>
    <t>Молоко Скоморошка 3,2%</t>
  </si>
  <si>
    <t>Молоко "Полдень" 3,2%</t>
  </si>
  <si>
    <t>Кукуруза 0,340г</t>
  </si>
  <si>
    <t>Зеленый горошек 0,425</t>
  </si>
  <si>
    <t>Зеленый горошек 0,400г.</t>
  </si>
  <si>
    <r>
      <t xml:space="preserve">Сайра в масле </t>
    </r>
    <r>
      <rPr>
        <b/>
        <sz val="8"/>
        <rFont val="Arial"/>
        <family val="2"/>
        <charset val="204"/>
      </rPr>
      <t>0,245</t>
    </r>
  </si>
  <si>
    <r>
      <t xml:space="preserve">Говядина туш. </t>
    </r>
    <r>
      <rPr>
        <b/>
        <sz val="8"/>
        <rFont val="Arial"/>
        <family val="2"/>
        <charset val="204"/>
      </rPr>
      <t>0,338</t>
    </r>
  </si>
  <si>
    <t>Майонез 3кг</t>
  </si>
  <si>
    <t>Майонез 0,9</t>
  </si>
  <si>
    <t>Майонез Иркутский 0,9</t>
  </si>
  <si>
    <t xml:space="preserve">Томат паста </t>
  </si>
  <si>
    <t>Томат паста Гастраном</t>
  </si>
  <si>
    <t>Огурцы маринованные</t>
  </si>
  <si>
    <t>Огурцы соленые</t>
  </si>
  <si>
    <t>Огурчики соленые</t>
  </si>
  <si>
    <r>
      <t xml:space="preserve">Морская капуста </t>
    </r>
    <r>
      <rPr>
        <b/>
        <sz val="8"/>
        <rFont val="Arial"/>
        <family val="2"/>
        <charset val="204"/>
      </rPr>
      <t>0,22</t>
    </r>
  </si>
  <si>
    <r>
      <t xml:space="preserve">Крабовые палочки </t>
    </r>
    <r>
      <rPr>
        <b/>
        <sz val="8"/>
        <rFont val="Arial"/>
        <family val="2"/>
        <charset val="204"/>
      </rPr>
      <t>0,2</t>
    </r>
  </si>
  <si>
    <t>Икра кабачковая 0,51г</t>
  </si>
  <si>
    <t xml:space="preserve">Яйцо </t>
  </si>
  <si>
    <t>шт</t>
  </si>
  <si>
    <t>Соль</t>
  </si>
  <si>
    <t>Соль Сибирская йод</t>
  </si>
  <si>
    <t xml:space="preserve">Сыр Российский </t>
  </si>
  <si>
    <r>
      <t xml:space="preserve">Сыр ХОХЛАНД </t>
    </r>
    <r>
      <rPr>
        <b/>
        <sz val="8"/>
        <rFont val="Arial"/>
        <family val="2"/>
        <charset val="204"/>
      </rPr>
      <t>0,14</t>
    </r>
  </si>
  <si>
    <r>
      <t xml:space="preserve">Тесто слоеное б/д </t>
    </r>
    <r>
      <rPr>
        <b/>
        <sz val="8"/>
        <rFont val="Arial"/>
        <family val="2"/>
        <charset val="204"/>
      </rPr>
      <t>0,470</t>
    </r>
  </si>
  <si>
    <r>
      <t xml:space="preserve">Тесто слоеное б/д </t>
    </r>
    <r>
      <rPr>
        <b/>
        <sz val="8"/>
        <rFont val="Arial"/>
        <family val="2"/>
        <charset val="204"/>
      </rPr>
      <t>0,45</t>
    </r>
  </si>
  <si>
    <t>Колбаса Молочная</t>
  </si>
  <si>
    <t>Докторская кол-са Росколбас</t>
  </si>
  <si>
    <t>Докторская кол-са Березов.</t>
  </si>
  <si>
    <t>Докторская кол-са КПК</t>
  </si>
  <si>
    <t>Ветчина Знатная КПК</t>
  </si>
  <si>
    <t xml:space="preserve">Ветчина заказная </t>
  </si>
  <si>
    <t>Ветчина Березовская</t>
  </si>
  <si>
    <t>Сосиски молочные Берез</t>
  </si>
  <si>
    <t>Сосиски молочные КПК</t>
  </si>
  <si>
    <t>Сардельки Классические</t>
  </si>
  <si>
    <t>Сервелат КПК</t>
  </si>
  <si>
    <t>Филе грудки ЦБ зам/подл</t>
  </si>
  <si>
    <t>Филе куриное Трапеза</t>
  </si>
  <si>
    <t xml:space="preserve">Филе грудки  </t>
  </si>
  <si>
    <t>Филе куриное ПФ Курамир</t>
  </si>
  <si>
    <t>Тушка ЦБ 1сорт</t>
  </si>
  <si>
    <t>Тушка ЦБ "Чамзинка"</t>
  </si>
  <si>
    <t xml:space="preserve">Цыпленок вес. </t>
  </si>
  <si>
    <t>Цыпленок бройлер Шушенск</t>
  </si>
  <si>
    <t>Цыплята Равис ГОСТ</t>
  </si>
  <si>
    <t xml:space="preserve">Тушка ЦБ 1кат. </t>
  </si>
  <si>
    <t>Цыплята 1 кат. Мордовия</t>
  </si>
  <si>
    <t>Говядина п/ф</t>
  </si>
  <si>
    <t>Говядина с костью</t>
  </si>
  <si>
    <t>Кета ПБГ</t>
  </si>
  <si>
    <t>Горбуша</t>
  </si>
  <si>
    <t>Горбуша б/г</t>
  </si>
  <si>
    <t>Горбуша с/г</t>
  </si>
  <si>
    <t>Печень говяжья</t>
  </si>
  <si>
    <t>Печень кур "Хор.дело"</t>
  </si>
  <si>
    <t xml:space="preserve">Печень кур </t>
  </si>
  <si>
    <t>Печень кур Мираторг</t>
  </si>
  <si>
    <t>Дрожжи</t>
  </si>
  <si>
    <t>Дрожжи 1кг</t>
  </si>
  <si>
    <t>Хлеб 1с 0,6  40,48</t>
  </si>
  <si>
    <t>б</t>
  </si>
  <si>
    <t>Хлеб 1с 0,6  41,93</t>
  </si>
  <si>
    <t>Хлеб ржаной 0,6  38,33</t>
  </si>
  <si>
    <t>Сода питьевая</t>
  </si>
  <si>
    <t>Лавровый лист 0,100</t>
  </si>
  <si>
    <t>Укроп; Петрушка 0,030г</t>
  </si>
  <si>
    <t>Кислота лимонная</t>
  </si>
  <si>
    <t>Картофель</t>
  </si>
  <si>
    <t>Лук</t>
  </si>
  <si>
    <t>Лук-зеленый</t>
  </si>
  <si>
    <t>Морковь</t>
  </si>
  <si>
    <t>Свекла</t>
  </si>
  <si>
    <t>Помидоры св</t>
  </si>
  <si>
    <t>Огурцы св</t>
  </si>
  <si>
    <t>Огуруы св</t>
  </si>
  <si>
    <t>Капуста св</t>
  </si>
  <si>
    <t>Чеснок</t>
  </si>
  <si>
    <t>Грецкий орех</t>
  </si>
  <si>
    <t>Печенье ОРИОН</t>
  </si>
  <si>
    <t>Тортини 200 г</t>
  </si>
  <si>
    <t>Пряники Зебра</t>
  </si>
  <si>
    <t>Изюм</t>
  </si>
  <si>
    <t>Арахис</t>
  </si>
  <si>
    <t>Мак 0,05 г.</t>
  </si>
  <si>
    <t>Повидло весовое 1/10</t>
  </si>
  <si>
    <t>Повидло САВА 1/10</t>
  </si>
  <si>
    <t>Повидло САВА 0,87</t>
  </si>
  <si>
    <t>Молоко сгущ. 0,340 гр</t>
  </si>
  <si>
    <t>Молоко сгущ.вареное ведро</t>
  </si>
  <si>
    <t>Сырники ОЛИМП</t>
  </si>
  <si>
    <t>Сухофрукты</t>
  </si>
  <si>
    <t>Яблоки</t>
  </si>
  <si>
    <t>Апельсины</t>
  </si>
  <si>
    <t>Груша</t>
  </si>
  <si>
    <t>Бананы</t>
  </si>
  <si>
    <t>Лимоны</t>
  </si>
  <si>
    <t>Киви</t>
  </si>
  <si>
    <t>Мандарины</t>
  </si>
  <si>
    <t>Ряженка</t>
  </si>
  <si>
    <t>Сметана 20% ведро</t>
  </si>
  <si>
    <t>Творог весовой</t>
  </si>
  <si>
    <t>Лапша яичная Роллтон</t>
  </si>
  <si>
    <t>Сок ф/остров 0,93</t>
  </si>
  <si>
    <t>Шоколад Альпингольд 90г</t>
  </si>
  <si>
    <t>Сырок глазированный</t>
  </si>
  <si>
    <t>Баунти 1\55</t>
  </si>
  <si>
    <t>Мини шоколадки</t>
  </si>
  <si>
    <t>Сникерс1\50,5</t>
  </si>
  <si>
    <t>Марс 1\50</t>
  </si>
  <si>
    <t>Кит - Кат 1\46</t>
  </si>
  <si>
    <t>Натс 1\50</t>
  </si>
  <si>
    <t>Твикс Экстра</t>
  </si>
  <si>
    <t>Милки Вей 1+1 1\52</t>
  </si>
  <si>
    <t>Милке Вей клубничная 1\26</t>
  </si>
  <si>
    <t>Пикник 1\42</t>
  </si>
  <si>
    <t>Обыкновенное чудо 0,55</t>
  </si>
  <si>
    <t>Йогурт Фрутис 5% 115г</t>
  </si>
  <si>
    <t>Прием пищи,</t>
  </si>
  <si>
    <t>наименование</t>
  </si>
  <si>
    <t>блюда</t>
  </si>
  <si>
    <t>Выход,масса порцийй</t>
  </si>
  <si>
    <t>Углеводы,г</t>
  </si>
  <si>
    <t>Эн/ц, ккал.</t>
  </si>
  <si>
    <t>Витамины , мг</t>
  </si>
  <si>
    <t>%</t>
  </si>
  <si>
    <t>Са</t>
  </si>
  <si>
    <t>Fe</t>
  </si>
  <si>
    <t>P</t>
  </si>
  <si>
    <t>Mg</t>
  </si>
  <si>
    <t>В1</t>
  </si>
  <si>
    <t>В2</t>
  </si>
  <si>
    <t>С</t>
  </si>
  <si>
    <t>А</t>
  </si>
  <si>
    <t>Понедельник –первая неделя</t>
  </si>
  <si>
    <t>Завтрак : 9-15-10-00</t>
  </si>
  <si>
    <t>Запеканка из творога  /№ 366 сб.04г/:</t>
  </si>
  <si>
    <t>Творог</t>
  </si>
  <si>
    <t>Манка</t>
  </si>
  <si>
    <t>Яйца</t>
  </si>
  <si>
    <t>Масло сливоч.</t>
  </si>
  <si>
    <t>Сухари</t>
  </si>
  <si>
    <t>Сметана</t>
  </si>
  <si>
    <t>Какао с молоком /№ 693 сб. 04г/ :</t>
  </si>
  <si>
    <t xml:space="preserve">                                Какао порош.</t>
  </si>
  <si>
    <t xml:space="preserve">                                Молоко цельное</t>
  </si>
  <si>
    <t xml:space="preserve">                                сахар</t>
  </si>
  <si>
    <t>Бутерброд с ветчиной</t>
  </si>
  <si>
    <t xml:space="preserve">                                Ветчина </t>
  </si>
  <si>
    <t>Итого :</t>
  </si>
  <si>
    <t>Обед :  11-00-12-45</t>
  </si>
  <si>
    <t>Икра морковная/№ 78 сб.04г/:</t>
  </si>
  <si>
    <t>Лук репч.</t>
  </si>
  <si>
    <t>Томат пюре</t>
  </si>
  <si>
    <t>Масло растит.</t>
  </si>
  <si>
    <t>Лимон. Кислота</t>
  </si>
  <si>
    <t>сахар</t>
  </si>
  <si>
    <t>Рассольник ленинградский  /№ 132 сб. 04г/:</t>
  </si>
  <si>
    <t xml:space="preserve">Картофель </t>
  </si>
  <si>
    <t>Рис</t>
  </si>
  <si>
    <t>Огурцы консерв.</t>
  </si>
  <si>
    <t xml:space="preserve"> Сметана</t>
  </si>
  <si>
    <t xml:space="preserve">                                     Куры </t>
  </si>
  <si>
    <t>Куры отварные №697 сб.1983г:</t>
  </si>
  <si>
    <t xml:space="preserve">                              Куры </t>
  </si>
  <si>
    <t xml:space="preserve">                             Соль </t>
  </si>
  <si>
    <t>Картофельное пюре  /№ 520 сб. 04г/:</t>
  </si>
  <si>
    <t xml:space="preserve">                                 Картофель</t>
  </si>
  <si>
    <t xml:space="preserve">                                 Молоко цел.</t>
  </si>
  <si>
    <t xml:space="preserve">                                 Масло сливоч.                                 </t>
  </si>
  <si>
    <t>Сок  яблоч.</t>
  </si>
  <si>
    <t>Хлеб  пшеничный йодированый</t>
  </si>
  <si>
    <t>Йогурт</t>
  </si>
  <si>
    <t>П О Л Д Н И К : 14-30 – 15-30</t>
  </si>
  <si>
    <t>Булочка домашняя /№769 сб.04г/:</t>
  </si>
  <si>
    <t>Мука</t>
  </si>
  <si>
    <t>Яйцо</t>
  </si>
  <si>
    <t>Соль йодир.</t>
  </si>
  <si>
    <t>Молоко кипяченое /№ 697 сб.04г/:</t>
  </si>
  <si>
    <t>Итого за день :</t>
  </si>
  <si>
    <t xml:space="preserve">        Минеральные</t>
  </si>
  <si>
    <t xml:space="preserve">         вещества                        </t>
  </si>
  <si>
    <t>Вторник – первая неделя</t>
  </si>
  <si>
    <t>Завтрак : с 9-15 – 10-30</t>
  </si>
  <si>
    <t xml:space="preserve">Каша пшенная молочная с маслом сливочным </t>
  </si>
  <si>
    <t>Молоко цельное</t>
  </si>
  <si>
    <t>200/10</t>
  </si>
  <si>
    <t xml:space="preserve">Бутерброд с маслом  /№ 1 сб.04г/:      </t>
  </si>
  <si>
    <t>Хлеб ржаной  йодир.</t>
  </si>
  <si>
    <t xml:space="preserve">Масло сливоч. </t>
  </si>
  <si>
    <t>Кофейный напиток  /№ 692 сб. 04г/ :</t>
  </si>
  <si>
    <t xml:space="preserve">                               Коф. напиток</t>
  </si>
  <si>
    <t xml:space="preserve">                               Молоко цельное</t>
  </si>
  <si>
    <t xml:space="preserve">                               Сахар </t>
  </si>
  <si>
    <t>Яйцо вареное /№ 337 сб. 04г/</t>
  </si>
  <si>
    <t>1шт</t>
  </si>
  <si>
    <t>Банан  230</t>
  </si>
  <si>
    <t>Обед : с 11-00 – 12-45</t>
  </si>
  <si>
    <t>Огурец свежий    таблица №24 сб 99</t>
  </si>
  <si>
    <t xml:space="preserve">                                Огурец свежий:</t>
  </si>
  <si>
    <t xml:space="preserve">Капуста св. </t>
  </si>
  <si>
    <t>Сосиски отварные /№413 сб.04г/</t>
  </si>
  <si>
    <t xml:space="preserve">                               Сосиски  </t>
  </si>
  <si>
    <t>Рагу овощное /№ 541  сб. 04г/ :</t>
  </si>
  <si>
    <t>Капуста св.</t>
  </si>
  <si>
    <t>Компот из смеси сухофруктов /№ 639 сб. 04г/ :</t>
  </si>
  <si>
    <t xml:space="preserve">                                Сухофрукты </t>
  </si>
  <si>
    <t xml:space="preserve">                                Сахар </t>
  </si>
  <si>
    <t xml:space="preserve">                                Аскарбин. кислота</t>
  </si>
  <si>
    <t>Булочка дорожная/ № 770 сб. 04г/:</t>
  </si>
  <si>
    <t>Дрожжи пресс.</t>
  </si>
  <si>
    <t xml:space="preserve">Печенье </t>
  </si>
  <si>
    <t>Сок абрикос.</t>
  </si>
  <si>
    <t>Итого  за день :</t>
  </si>
  <si>
    <t>Среда – первая неделя</t>
  </si>
  <si>
    <t>Завтрак : 9-15-10-30</t>
  </si>
  <si>
    <t>Помидоры свежие  табл. №24 сб. 99</t>
  </si>
  <si>
    <t>Макароны отварные с маслом /№516 сб.04г/:</t>
  </si>
  <si>
    <t>Макароны</t>
  </si>
  <si>
    <t>Чай с молоком № 1011 сб. 1983г</t>
  </si>
  <si>
    <t>чай</t>
  </si>
  <si>
    <t>200/15</t>
  </si>
  <si>
    <t>Хлеб ржаной йодир.</t>
  </si>
  <si>
    <t>Обед : 11-00- 12-45</t>
  </si>
  <si>
    <t>Икра свекольная/№ 78 сб.04г/:</t>
  </si>
  <si>
    <t xml:space="preserve">Свекла </t>
  </si>
  <si>
    <t>Суп картофельный с  крупой  и горбушей /№ 138 сб. 04г/:</t>
  </si>
  <si>
    <t xml:space="preserve">Морковь      </t>
  </si>
  <si>
    <t xml:space="preserve">Горбуша </t>
  </si>
  <si>
    <t>25/250</t>
  </si>
  <si>
    <t>Котлеты  особые  / № 452 сб. 04г/:</t>
  </si>
  <si>
    <t>Говядина</t>
  </si>
  <si>
    <t>Хлеб йодир.</t>
  </si>
  <si>
    <t>Молоко или вода</t>
  </si>
  <si>
    <t xml:space="preserve">                                       Лук репчатый </t>
  </si>
  <si>
    <t>Рис припущенный: /№512 сб. 04/:</t>
  </si>
  <si>
    <t xml:space="preserve">                                 Рис</t>
  </si>
  <si>
    <t xml:space="preserve">                                 Масло сливоч.</t>
  </si>
  <si>
    <t xml:space="preserve">                                Соль йодир.</t>
  </si>
  <si>
    <t>Булочка молочная /№ 779 сб.04г/:</t>
  </si>
  <si>
    <t xml:space="preserve">                                     Соль йодир.</t>
  </si>
  <si>
    <t>Вареники с творогом и маслом /№ 1080 сб.1983г/:</t>
  </si>
  <si>
    <t xml:space="preserve">Компот из плодов или ягод сушеных </t>
  </si>
  <si>
    <t xml:space="preserve">              с витамином «С» /№ 638 сб. 04г/:</t>
  </si>
  <si>
    <t>Курага</t>
  </si>
  <si>
    <t>Сахара</t>
  </si>
  <si>
    <t xml:space="preserve">                                       Аскорбиновая кислота</t>
  </si>
  <si>
    <t>Четверг – первая неделя</t>
  </si>
  <si>
    <t>Омлет  натуральный  №340 сб. 04</t>
  </si>
  <si>
    <t xml:space="preserve">          Соль йодир.</t>
  </si>
  <si>
    <t>Кофейный напиток /№ 692 сб.04г/:</t>
  </si>
  <si>
    <t>Бутерброд   с сыром /№ 3 сб.04г/:</t>
  </si>
  <si>
    <t>Хлеб ржано-пшенич.</t>
  </si>
  <si>
    <t>сыр</t>
  </si>
  <si>
    <t>Печенье</t>
  </si>
  <si>
    <t>Тефтели   /№ 462 сб. 04г/:</t>
  </si>
  <si>
    <t>Сырники из творога /№358 сб.04г/:</t>
  </si>
  <si>
    <t xml:space="preserve">                                      Творог</t>
  </si>
  <si>
    <t xml:space="preserve">                                      Мука пшен.</t>
  </si>
  <si>
    <t xml:space="preserve">                                      яйца</t>
  </si>
  <si>
    <t xml:space="preserve">                                      масло сливоч.</t>
  </si>
  <si>
    <t xml:space="preserve">                                      Сметана </t>
  </si>
  <si>
    <t>Пятница  –первая  неделя</t>
  </si>
  <si>
    <t>Биточки   особые  / № 452 сб. 04г/:</t>
  </si>
  <si>
    <t>Капуста тушеная /№ 534 сб.04г/ :</t>
  </si>
  <si>
    <t>Морковь св.</t>
  </si>
  <si>
    <t>Перец свежий  таблица №24 сб. 99г.</t>
  </si>
  <si>
    <t xml:space="preserve">                               Перец свежий </t>
  </si>
  <si>
    <t>Суп  картофельный с бобовыми  /№ 139 сб.04г/:</t>
  </si>
  <si>
    <t xml:space="preserve">Говядина </t>
  </si>
  <si>
    <t>Жаркое по-домашнему /№436 сб. 04г/:</t>
  </si>
  <si>
    <t>Масло  растит.</t>
  </si>
  <si>
    <t>Штрицель сдобный /доп/р/ :</t>
  </si>
  <si>
    <t>Молоко цел.</t>
  </si>
  <si>
    <t>изюм</t>
  </si>
  <si>
    <t>Яблоко  230</t>
  </si>
  <si>
    <t>Понедельник  –вторая  неделя</t>
  </si>
  <si>
    <t>Каша манная молочная с маслом /№ 302 сб. 04г/ : таблица №4 сб. №04</t>
  </si>
  <si>
    <t>Чай с сахаром№1009 сб.1983г</t>
  </si>
  <si>
    <t xml:space="preserve">                                    Чай </t>
  </si>
  <si>
    <t xml:space="preserve">                                    Сахар </t>
  </si>
  <si>
    <t>Солянка домашняя  со сметаной / № 157 сб. 04г/ :</t>
  </si>
  <si>
    <t>Окорок копчено-вареный</t>
  </si>
  <si>
    <t>Сосиски</t>
  </si>
  <si>
    <t>250/10</t>
  </si>
  <si>
    <t>с соусом  томатным  № 593 сб. 04г.</t>
  </si>
  <si>
    <t>Хлеб</t>
  </si>
  <si>
    <t>100/60</t>
  </si>
  <si>
    <t xml:space="preserve">Каша гречневая  /№ 508 сб. 04г / (таб. № 4 сб. 04/ </t>
  </si>
  <si>
    <t>Напиток лимонный/№ 699 сб. 2004г/ :</t>
  </si>
  <si>
    <t xml:space="preserve">                             Лимоны </t>
  </si>
  <si>
    <t xml:space="preserve">                             Сахар </t>
  </si>
  <si>
    <t>Вторник   – вторая неделя</t>
  </si>
  <si>
    <t xml:space="preserve">Колбаса отварная /№ 413 сб. 04г/    </t>
  </si>
  <si>
    <t>Сыр российский</t>
  </si>
  <si>
    <t xml:space="preserve">Суп крестьянский  с крупой на курином бульоне </t>
  </si>
  <si>
    <t>капуста св.</t>
  </si>
  <si>
    <t>картофель</t>
  </si>
  <si>
    <t>рис</t>
  </si>
  <si>
    <t>морковь</t>
  </si>
  <si>
    <t>лук репч.</t>
  </si>
  <si>
    <t>масло растит.</t>
  </si>
  <si>
    <t>соль йодир.</t>
  </si>
  <si>
    <t>сметана</t>
  </si>
  <si>
    <t>Поджарка из  филе птицы/ доп/р./:</t>
  </si>
  <si>
    <t>Филе кур</t>
  </si>
  <si>
    <t xml:space="preserve">                                      Соль йодир</t>
  </si>
  <si>
    <t xml:space="preserve">Сок вишневый </t>
  </si>
  <si>
    <t>Среда  – вторая неделя</t>
  </si>
  <si>
    <t xml:space="preserve">Фрикадельки рыбные  /№ 397 сб. 04г/: </t>
  </si>
  <si>
    <t>с соусом  томатным / № 593 сб. 04г/.</t>
  </si>
  <si>
    <t>80/50</t>
  </si>
  <si>
    <t>Плов из птицы /№ 492 сб. 04г/:</t>
  </si>
  <si>
    <t xml:space="preserve">Куры                    </t>
  </si>
  <si>
    <t>100/150</t>
  </si>
  <si>
    <t>Конфеты шоколадные</t>
  </si>
  <si>
    <t>Четверг    – вторая неделя</t>
  </si>
  <si>
    <t>Макароны, запеченные с сыром /№ 334 сб.04г/:</t>
  </si>
  <si>
    <t xml:space="preserve">                                   Макароны </t>
  </si>
  <si>
    <t xml:space="preserve">                                   Сыр </t>
  </si>
  <si>
    <t xml:space="preserve">                                Масло слив.</t>
  </si>
  <si>
    <t xml:space="preserve">Банан </t>
  </si>
  <si>
    <t>Салат из свеклы с сыром   /№ 50 сб. 04г/:</t>
  </si>
  <si>
    <t>Масло растит</t>
  </si>
  <si>
    <t>Щи из свежей капусты  с картофелем</t>
  </si>
  <si>
    <t xml:space="preserve">                                            /№124 сб.04г/ :</t>
  </si>
  <si>
    <t xml:space="preserve">                                       капуста белокач.</t>
  </si>
  <si>
    <t xml:space="preserve">Куры </t>
  </si>
  <si>
    <t>Оладьи с джемом /№ 733 сб. 04г/ :</t>
  </si>
  <si>
    <t>Пятница     – вторая неделя</t>
  </si>
  <si>
    <t>Каша пшенная молочная с маслом /№ 302 сб. 04г/ : таблица №4 сб. №04</t>
  </si>
  <si>
    <t xml:space="preserve">Бутерброд с повидлом  /№ 2 сб.04г/:      </t>
  </si>
  <si>
    <t>Лапша домаш.</t>
  </si>
  <si>
    <t>куры</t>
  </si>
  <si>
    <t>Говядина тушенная с капустой /№ 440 сб.04г/ :</t>
  </si>
  <si>
    <t>Итого за 10 дней</t>
  </si>
  <si>
    <t xml:space="preserve">В среднем за </t>
  </si>
  <si>
    <t>1 день</t>
  </si>
  <si>
    <t xml:space="preserve">Соус томатный /№587 сб. 04г/ </t>
  </si>
  <si>
    <t>масло сливочное</t>
  </si>
  <si>
    <t>Бульон или отвар</t>
  </si>
  <si>
    <t>морковь св.</t>
  </si>
  <si>
    <t xml:space="preserve">горбуша </t>
  </si>
  <si>
    <t>75/25</t>
  </si>
  <si>
    <t>Картофельное пюре /№520 сб.04г/:</t>
  </si>
  <si>
    <t xml:space="preserve">                           картофель</t>
  </si>
  <si>
    <t xml:space="preserve">                           Молоко цельное</t>
  </si>
  <si>
    <t xml:space="preserve">                           масло сливоч.</t>
  </si>
  <si>
    <t xml:space="preserve">с  курицей и сметаной  / №134 сб.04г/: </t>
  </si>
  <si>
    <t xml:space="preserve">Пшено </t>
  </si>
  <si>
    <t>горбуша</t>
  </si>
  <si>
    <t xml:space="preserve">                 9,45         60,75</t>
  </si>
  <si>
    <t>Бутерброд с колбасой вар.</t>
  </si>
  <si>
    <t>говядина</t>
  </si>
  <si>
    <t>хлеб пшенич.</t>
  </si>
  <si>
    <t>молоко или вода</t>
  </si>
  <si>
    <t>сухари</t>
  </si>
  <si>
    <t>масло растит</t>
  </si>
  <si>
    <t xml:space="preserve">Суп лапша домашняя на курином бульоне с курицей  /№148 сб.2004г/      </t>
  </si>
  <si>
    <t>Кофейный напиток /№ 692 сб. 04г/ :</t>
  </si>
  <si>
    <t>белки</t>
  </si>
  <si>
    <t xml:space="preserve">  жиры </t>
  </si>
  <si>
    <t xml:space="preserve">                                       Молоко цел.</t>
  </si>
  <si>
    <t xml:space="preserve">                  3шт</t>
  </si>
  <si>
    <t xml:space="preserve">                  1шт</t>
  </si>
  <si>
    <t xml:space="preserve">Мука </t>
  </si>
  <si>
    <t xml:space="preserve">  сахар</t>
  </si>
  <si>
    <t xml:space="preserve"> молоко цельное </t>
  </si>
  <si>
    <t>Помидоры свежие</t>
  </si>
  <si>
    <t xml:space="preserve"> Лук репчатый </t>
  </si>
  <si>
    <t xml:space="preserve">  Аскорбиновая кислота</t>
  </si>
  <si>
    <t xml:space="preserve">Банан  </t>
  </si>
  <si>
    <t xml:space="preserve">Калькулятор </t>
  </si>
  <si>
    <t>Куликова А.Н.</t>
  </si>
  <si>
    <t>94/75 нет.</t>
  </si>
  <si>
    <t>21/18 нет.</t>
  </si>
  <si>
    <t>100/75 нет.</t>
  </si>
  <si>
    <t>13/10 нет.</t>
  </si>
  <si>
    <t>6/5 нет.</t>
  </si>
  <si>
    <t>17/15 нет.</t>
  </si>
  <si>
    <t>171/128,25</t>
  </si>
  <si>
    <t>крупа,бобовые</t>
  </si>
  <si>
    <t xml:space="preserve">колбаса </t>
  </si>
  <si>
    <t>овощи св.,зелень</t>
  </si>
  <si>
    <t xml:space="preserve">                                 Соль йодир.</t>
  </si>
  <si>
    <t xml:space="preserve">   48/10</t>
  </si>
  <si>
    <t>105/100</t>
  </si>
  <si>
    <t>25/20</t>
  </si>
  <si>
    <t>27/20</t>
  </si>
  <si>
    <t>12бр/10нет</t>
  </si>
  <si>
    <t>88,6/66,6</t>
  </si>
  <si>
    <t>29,9/23,85</t>
  </si>
  <si>
    <t>14,25/12</t>
  </si>
  <si>
    <t>37,5/27</t>
  </si>
  <si>
    <t>Какао порош.</t>
  </si>
  <si>
    <t xml:space="preserve">  Дрожжи прессов.</t>
  </si>
  <si>
    <t>фрукты</t>
  </si>
  <si>
    <t>с/ф</t>
  </si>
  <si>
    <t>кондитерские</t>
  </si>
  <si>
    <t>96/75</t>
  </si>
  <si>
    <t>21/18</t>
  </si>
  <si>
    <t>100/75</t>
  </si>
  <si>
    <t>44,5/31,1</t>
  </si>
  <si>
    <t>3,75/3</t>
  </si>
  <si>
    <t>1,2/1</t>
  </si>
  <si>
    <t>100/5</t>
  </si>
  <si>
    <t>рыба</t>
  </si>
  <si>
    <t>макароны</t>
  </si>
  <si>
    <t>Рассольник домашний   /№ 131 сб. 04г/:</t>
  </si>
  <si>
    <t>13бр/10нет</t>
  </si>
  <si>
    <t>17/15</t>
  </si>
  <si>
    <t>78/57</t>
  </si>
  <si>
    <t>31,5/27</t>
  </si>
  <si>
    <t xml:space="preserve">                                 соль йодир.                               </t>
  </si>
  <si>
    <t xml:space="preserve">соль йодир. </t>
  </si>
  <si>
    <t>54/40</t>
  </si>
  <si>
    <t>215/172</t>
  </si>
  <si>
    <t>7,2/6</t>
  </si>
  <si>
    <t>133/100</t>
  </si>
  <si>
    <t>67/50</t>
  </si>
  <si>
    <t xml:space="preserve"> </t>
  </si>
  <si>
    <t>118/100</t>
  </si>
  <si>
    <t>22/16</t>
  </si>
  <si>
    <t>11бр/10нет</t>
  </si>
  <si>
    <t>25/15</t>
  </si>
  <si>
    <t>50/38</t>
  </si>
  <si>
    <t>99/66</t>
  </si>
  <si>
    <t>18/14</t>
  </si>
  <si>
    <t>4,5/3,6</t>
  </si>
  <si>
    <t>1,4/1,2</t>
  </si>
  <si>
    <t>31,2/30</t>
  </si>
  <si>
    <t>41/40</t>
  </si>
  <si>
    <t xml:space="preserve">                                 соль йодир.                                </t>
  </si>
  <si>
    <t>38/30</t>
  </si>
  <si>
    <t>33/25</t>
  </si>
  <si>
    <t xml:space="preserve">                             куры</t>
  </si>
  <si>
    <t>103,5/90</t>
  </si>
  <si>
    <t>30/25</t>
  </si>
  <si>
    <t xml:space="preserve">                           соль йодир.</t>
  </si>
  <si>
    <t>79,2/52,8</t>
  </si>
  <si>
    <t>14,4/11,2</t>
  </si>
  <si>
    <t>3,8/3</t>
  </si>
  <si>
    <t>153/149</t>
  </si>
  <si>
    <t>44,5/30</t>
  </si>
  <si>
    <t>12,5/10,5</t>
  </si>
  <si>
    <t>12,5/10</t>
  </si>
  <si>
    <t>21/20</t>
  </si>
  <si>
    <t>91/71</t>
  </si>
  <si>
    <t>18/16</t>
  </si>
  <si>
    <t>63/50</t>
  </si>
  <si>
    <t>40/30</t>
  </si>
  <si>
    <t>Котлеты Особые   /№ 452 сб. 04г/:</t>
  </si>
  <si>
    <t>108/80</t>
  </si>
  <si>
    <t>75/10</t>
  </si>
  <si>
    <t>75/160</t>
  </si>
  <si>
    <t>162/120</t>
  </si>
  <si>
    <t>36/30</t>
  </si>
  <si>
    <t>107,5/86</t>
  </si>
  <si>
    <t>1,9/1,5</t>
  </si>
  <si>
    <t>3,6/3</t>
  </si>
  <si>
    <t>Крупа пшено</t>
  </si>
  <si>
    <t xml:space="preserve">                                Хлеб ржаной  йодир.</t>
  </si>
  <si>
    <t>Томат паста</t>
  </si>
  <si>
    <t>Дрожжи прессов.</t>
  </si>
  <si>
    <r>
      <t xml:space="preserve">  </t>
    </r>
    <r>
      <rPr>
        <u/>
        <sz val="10"/>
        <color theme="1"/>
        <rFont val="Calibri"/>
        <family val="2"/>
        <charset val="204"/>
        <scheme val="minor"/>
      </rPr>
      <t xml:space="preserve"> /№302 таблица 4  сб. 04г/ :</t>
    </r>
  </si>
  <si>
    <t>томат. Паста</t>
  </si>
  <si>
    <r>
      <t xml:space="preserve"> </t>
    </r>
    <r>
      <rPr>
        <sz val="10"/>
        <color theme="1"/>
        <rFont val="Calibri"/>
        <family val="2"/>
        <charset val="204"/>
        <scheme val="minor"/>
      </rPr>
      <t>Сок  виногр.</t>
    </r>
  </si>
  <si>
    <t>Помидоры свежие:</t>
  </si>
  <si>
    <t xml:space="preserve">                                  помидоры св.</t>
  </si>
  <si>
    <t xml:space="preserve"> Какао порош.</t>
  </si>
  <si>
    <t xml:space="preserve"> Молоко цельное</t>
  </si>
  <si>
    <t>Томатное паста</t>
  </si>
  <si>
    <t xml:space="preserve"> Морковь</t>
  </si>
  <si>
    <t>лук репчатый</t>
  </si>
  <si>
    <t xml:space="preserve">томат паста </t>
  </si>
  <si>
    <t>Томат. Паста</t>
  </si>
  <si>
    <t>Мука пшенич.</t>
  </si>
  <si>
    <t xml:space="preserve"> Яйца </t>
  </si>
  <si>
    <t xml:space="preserve"> Молоко цел.</t>
  </si>
  <si>
    <t>Дрожжи прес.</t>
  </si>
  <si>
    <t xml:space="preserve">Джем </t>
  </si>
  <si>
    <t>Огурцы свежие /таб.32 сб.83г/</t>
  </si>
  <si>
    <t xml:space="preserve">                                       огурцы св</t>
  </si>
  <si>
    <t xml:space="preserve"> Говядина </t>
  </si>
  <si>
    <t xml:space="preserve"> Масло растит.</t>
  </si>
  <si>
    <t>Помидоры св.</t>
  </si>
  <si>
    <t>Перец стручковый сладкий</t>
  </si>
  <si>
    <t>Масло слив.</t>
  </si>
  <si>
    <t xml:space="preserve"> Сахар </t>
  </si>
  <si>
    <t>25,5/25 нет</t>
  </si>
  <si>
    <t>Соус томатный  /№ 587 сб. 04г/:</t>
  </si>
  <si>
    <t xml:space="preserve">                    бульон или отвар                              </t>
  </si>
  <si>
    <t xml:space="preserve">                    морковь                             </t>
  </si>
  <si>
    <t xml:space="preserve">                    лук репч.                           </t>
  </si>
  <si>
    <t xml:space="preserve">                    томат паста                         </t>
  </si>
  <si>
    <t xml:space="preserve">                    масло сливоч.                           </t>
  </si>
  <si>
    <t xml:space="preserve">                    сахар                          </t>
  </si>
  <si>
    <t xml:space="preserve">                    Соль йодир.</t>
  </si>
  <si>
    <t>109/80</t>
  </si>
  <si>
    <t xml:space="preserve">                 Масло сливоч.</t>
  </si>
  <si>
    <t xml:space="preserve">  вареники п/ф</t>
  </si>
  <si>
    <t xml:space="preserve">  Масло сливочное</t>
  </si>
  <si>
    <t>81/60</t>
  </si>
  <si>
    <t>9,5бр/8нет</t>
  </si>
  <si>
    <t>75/200</t>
  </si>
  <si>
    <t>162/119</t>
  </si>
  <si>
    <t>24/20</t>
  </si>
  <si>
    <t>267/160</t>
  </si>
  <si>
    <t xml:space="preserve">                         помидоры св.</t>
  </si>
  <si>
    <t xml:space="preserve">      Помидоры свежие:</t>
  </si>
  <si>
    <t xml:space="preserve">Котлеты  рыбные  /№ 388 сб. 04г/: </t>
  </si>
  <si>
    <t xml:space="preserve">                                 картофель.                                 </t>
  </si>
  <si>
    <t xml:space="preserve">Сметана </t>
  </si>
  <si>
    <t>285,6/171</t>
  </si>
  <si>
    <t xml:space="preserve"> Картофель</t>
  </si>
  <si>
    <t xml:space="preserve"> Масло сливоч.                                 </t>
  </si>
  <si>
    <t xml:space="preserve">соль йодир.                                </t>
  </si>
  <si>
    <t xml:space="preserve">      Хлеб ржаной йодир.</t>
  </si>
  <si>
    <t xml:space="preserve">  Колбаса вар.</t>
  </si>
  <si>
    <t xml:space="preserve">Апельсин  </t>
  </si>
  <si>
    <t xml:space="preserve">                      масло сливочное</t>
  </si>
  <si>
    <t xml:space="preserve">                     мука</t>
  </si>
  <si>
    <t xml:space="preserve">                Помидоры свежие</t>
  </si>
  <si>
    <t xml:space="preserve">                     Колбаса вар.</t>
  </si>
  <si>
    <t xml:space="preserve">          Огурец свежий:</t>
  </si>
  <si>
    <t xml:space="preserve">        Масло сливочное</t>
  </si>
  <si>
    <t xml:space="preserve">        Мука</t>
  </si>
  <si>
    <t xml:space="preserve">        Морковь</t>
  </si>
  <si>
    <t xml:space="preserve">        Лук репчатый</t>
  </si>
  <si>
    <t xml:space="preserve">        Томат паста</t>
  </si>
  <si>
    <t xml:space="preserve">         сахар</t>
  </si>
  <si>
    <t xml:space="preserve">          Какао порош.</t>
  </si>
  <si>
    <t xml:space="preserve">          Молоко цельное</t>
  </si>
  <si>
    <t xml:space="preserve">          сахар</t>
  </si>
  <si>
    <t xml:space="preserve">              Молоко цел.</t>
  </si>
  <si>
    <t xml:space="preserve">            молоко цельное </t>
  </si>
  <si>
    <t xml:space="preserve">             сахар</t>
  </si>
  <si>
    <t xml:space="preserve">             чай</t>
  </si>
  <si>
    <t xml:space="preserve">Повидло  </t>
  </si>
  <si>
    <t xml:space="preserve"> Кофейный напиток</t>
  </si>
  <si>
    <t xml:space="preserve">                       Аскарбин. кислота</t>
  </si>
  <si>
    <t>Запеканка картофельная с мясом /№478 сб.04г/</t>
  </si>
  <si>
    <t>183/5</t>
  </si>
  <si>
    <t xml:space="preserve">                               говядина</t>
  </si>
  <si>
    <t xml:space="preserve">                               масло слив. </t>
  </si>
  <si>
    <t xml:space="preserve">                               картофель</t>
  </si>
  <si>
    <t>290,5/174</t>
  </si>
  <si>
    <t xml:space="preserve">                               лук репч.</t>
  </si>
  <si>
    <t>16,5/13,5</t>
  </si>
  <si>
    <t xml:space="preserve">                               сухари </t>
  </si>
  <si>
    <t xml:space="preserve">                               соль йодир.</t>
  </si>
  <si>
    <t xml:space="preserve">                          Аскарбин. кислота</t>
  </si>
  <si>
    <t>Огурцы свежие свежие:</t>
  </si>
  <si>
    <t xml:space="preserve">                                  огурцы  св.</t>
  </si>
  <si>
    <t>Молоко сгущ.</t>
  </si>
  <si>
    <t>125/30</t>
  </si>
  <si>
    <t>молоко сгущ.</t>
  </si>
  <si>
    <t>Суфле рыбное /№400сб04г/</t>
  </si>
  <si>
    <t>горбуша -вар.78</t>
  </si>
  <si>
    <t>140/98</t>
  </si>
  <si>
    <t>соус молочный:</t>
  </si>
  <si>
    <t>молоко цел.</t>
  </si>
  <si>
    <t>масло слив.</t>
  </si>
  <si>
    <t>мука</t>
  </si>
  <si>
    <t>яйца</t>
  </si>
  <si>
    <t>16г</t>
  </si>
  <si>
    <t>масло слив.на смазку</t>
  </si>
  <si>
    <t>150/30</t>
  </si>
  <si>
    <t>275/10</t>
  </si>
  <si>
    <t>1/275</t>
  </si>
  <si>
    <t xml:space="preserve">   250/10</t>
  </si>
  <si>
    <t>25/250/15</t>
  </si>
  <si>
    <t>285,6/171нет</t>
  </si>
  <si>
    <t>Борщ со св. капустой  и картофелем /№110 сб04г/</t>
  </si>
  <si>
    <t xml:space="preserve">50/40 </t>
  </si>
  <si>
    <t>13/10</t>
  </si>
  <si>
    <t>12/10</t>
  </si>
  <si>
    <t xml:space="preserve">                     Аскарбин. кислота</t>
  </si>
  <si>
    <t>2019/2020г с 7-11</t>
  </si>
</sst>
</file>

<file path=xl/styles.xml><?xml version="1.0" encoding="utf-8"?>
<styleSheet xmlns="http://schemas.openxmlformats.org/spreadsheetml/2006/main">
  <numFmts count="1">
    <numFmt numFmtId="164" formatCode="0.000"/>
  </numFmts>
  <fonts count="32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u/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u/>
      <sz val="8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u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u/>
      <sz val="12"/>
      <color rgb="FFFF0000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u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u/>
      <sz val="10"/>
      <color theme="1"/>
      <name val="Calibri"/>
      <family val="2"/>
      <charset val="204"/>
      <scheme val="minor"/>
    </font>
    <font>
      <b/>
      <sz val="10"/>
      <color theme="6"/>
      <name val="Calibri"/>
      <family val="2"/>
      <charset val="204"/>
      <scheme val="minor"/>
    </font>
    <font>
      <b/>
      <u/>
      <sz val="10"/>
      <color theme="6"/>
      <name val="Calibri"/>
      <family val="2"/>
      <charset val="204"/>
      <scheme val="minor"/>
    </font>
    <font>
      <sz val="10"/>
      <color theme="6"/>
      <name val="Calibri"/>
      <family val="2"/>
      <charset val="204"/>
      <scheme val="minor"/>
    </font>
    <font>
      <u/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450"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0" fillId="2" borderId="0" xfId="0" applyFill="1"/>
    <xf numFmtId="0" fontId="0" fillId="3" borderId="0" xfId="0" applyFill="1"/>
    <xf numFmtId="0" fontId="2" fillId="0" borderId="1" xfId="0" applyFont="1" applyFill="1" applyBorder="1"/>
    <xf numFmtId="0" fontId="2" fillId="0" borderId="3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0" borderId="1" xfId="0" applyFont="1" applyBorder="1"/>
    <xf numFmtId="164" fontId="0" fillId="0" borderId="1" xfId="0" applyNumberFormat="1" applyBorder="1"/>
    <xf numFmtId="2" fontId="2" fillId="0" borderId="3" xfId="0" applyNumberFormat="1" applyFon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2" fontId="3" fillId="0" borderId="3" xfId="0" applyNumberFormat="1" applyFont="1" applyBorder="1"/>
    <xf numFmtId="0" fontId="3" fillId="0" borderId="1" xfId="0" applyFont="1" applyBorder="1"/>
    <xf numFmtId="2" fontId="5" fillId="0" borderId="3" xfId="0" applyNumberFormat="1" applyFont="1" applyBorder="1"/>
    <xf numFmtId="0" fontId="6" fillId="0" borderId="1" xfId="0" applyFont="1" applyBorder="1"/>
    <xf numFmtId="2" fontId="6" fillId="0" borderId="3" xfId="0" applyNumberFormat="1" applyFont="1" applyBorder="1"/>
    <xf numFmtId="0" fontId="2" fillId="4" borderId="1" xfId="0" applyFont="1" applyFill="1" applyBorder="1"/>
    <xf numFmtId="2" fontId="2" fillId="4" borderId="3" xfId="0" applyNumberFormat="1" applyFont="1" applyFill="1" applyBorder="1"/>
    <xf numFmtId="0" fontId="2" fillId="5" borderId="1" xfId="0" applyFont="1" applyFill="1" applyBorder="1"/>
    <xf numFmtId="2" fontId="2" fillId="5" borderId="3" xfId="0" applyNumberFormat="1" applyFont="1" applyFill="1" applyBorder="1"/>
    <xf numFmtId="0" fontId="3" fillId="5" borderId="1" xfId="0" applyFont="1" applyFill="1" applyBorder="1"/>
    <xf numFmtId="2" fontId="3" fillId="5" borderId="3" xfId="0" applyNumberFormat="1" applyFont="1" applyFill="1" applyBorder="1"/>
    <xf numFmtId="2" fontId="2" fillId="3" borderId="3" xfId="0" applyNumberFormat="1" applyFont="1" applyFill="1" applyBorder="1"/>
    <xf numFmtId="0" fontId="2" fillId="6" borderId="1" xfId="0" applyFont="1" applyFill="1" applyBorder="1"/>
    <xf numFmtId="2" fontId="2" fillId="6" borderId="3" xfId="0" applyNumberFormat="1" applyFont="1" applyFill="1" applyBorder="1"/>
    <xf numFmtId="0" fontId="0" fillId="0" borderId="3" xfId="0" applyBorder="1"/>
    <xf numFmtId="2" fontId="0" fillId="0" borderId="1" xfId="0" applyNumberFormat="1" applyBorder="1"/>
    <xf numFmtId="0" fontId="7" fillId="0" borderId="0" xfId="0" applyFont="1"/>
    <xf numFmtId="0" fontId="0" fillId="0" borderId="0" xfId="0" applyAlignment="1">
      <alignment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13" fillId="0" borderId="7" xfId="0" applyFont="1" applyBorder="1" applyAlignment="1">
      <alignment vertical="top" wrapText="1"/>
    </xf>
    <xf numFmtId="0" fontId="13" fillId="0" borderId="0" xfId="0" applyFont="1"/>
    <xf numFmtId="0" fontId="13" fillId="0" borderId="8" xfId="0" applyFont="1" applyBorder="1" applyAlignment="1">
      <alignment vertical="top" wrapText="1"/>
    </xf>
    <xf numFmtId="0" fontId="13" fillId="0" borderId="0" xfId="0" applyFont="1" applyAlignment="1">
      <alignment horizontal="right"/>
    </xf>
    <xf numFmtId="0" fontId="13" fillId="0" borderId="17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8" xfId="0" applyFont="1" applyFill="1" applyBorder="1" applyAlignment="1">
      <alignment vertical="top" wrapText="1"/>
    </xf>
    <xf numFmtId="0" fontId="13" fillId="0" borderId="8" xfId="0" applyFont="1" applyBorder="1" applyAlignment="1">
      <alignment horizontal="right" vertical="top" wrapText="1"/>
    </xf>
    <xf numFmtId="0" fontId="7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vertical="top" wrapText="1"/>
    </xf>
    <xf numFmtId="0" fontId="13" fillId="0" borderId="42" xfId="0" applyFont="1" applyBorder="1" applyAlignment="1">
      <alignment vertical="top" wrapText="1"/>
    </xf>
    <xf numFmtId="0" fontId="13" fillId="0" borderId="43" xfId="0" applyFont="1" applyBorder="1" applyAlignment="1">
      <alignment vertical="top" wrapText="1"/>
    </xf>
    <xf numFmtId="0" fontId="13" fillId="0" borderId="43" xfId="0" applyFont="1" applyBorder="1" applyAlignment="1">
      <alignment horizontal="right" vertical="top" wrapText="1"/>
    </xf>
    <xf numFmtId="0" fontId="14" fillId="0" borderId="43" xfId="0" applyFont="1" applyBorder="1" applyAlignment="1">
      <alignment vertical="top" wrapText="1"/>
    </xf>
    <xf numFmtId="0" fontId="13" fillId="0" borderId="42" xfId="0" applyFont="1" applyBorder="1"/>
    <xf numFmtId="0" fontId="13" fillId="0" borderId="0" xfId="0" applyFont="1" applyBorder="1"/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5" fillId="0" borderId="0" xfId="0" applyFont="1"/>
    <xf numFmtId="0" fontId="18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17" fontId="14" fillId="0" borderId="7" xfId="0" applyNumberFormat="1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23" fillId="0" borderId="8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4" fillId="0" borderId="0" xfId="0" applyFont="1"/>
    <xf numFmtId="0" fontId="13" fillId="0" borderId="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25" fillId="0" borderId="8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8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23" fillId="0" borderId="8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23" fillId="0" borderId="7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7" fillId="0" borderId="19" xfId="0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16" fontId="13" fillId="0" borderId="7" xfId="0" applyNumberFormat="1" applyFont="1" applyBorder="1" applyAlignment="1">
      <alignment vertical="top" wrapText="1"/>
    </xf>
    <xf numFmtId="0" fontId="13" fillId="0" borderId="7" xfId="0" applyFont="1" applyBorder="1" applyAlignment="1">
      <alignment horizontal="right" vertical="top" wrapText="1"/>
    </xf>
    <xf numFmtId="16" fontId="13" fillId="0" borderId="8" xfId="0" applyNumberFormat="1" applyFont="1" applyBorder="1" applyAlignment="1">
      <alignment vertical="top" wrapText="1"/>
    </xf>
    <xf numFmtId="16" fontId="13" fillId="0" borderId="7" xfId="0" applyNumberFormat="1" applyFont="1" applyBorder="1" applyAlignment="1">
      <alignment horizontal="right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right" vertical="top" wrapText="1"/>
    </xf>
    <xf numFmtId="0" fontId="24" fillId="0" borderId="0" xfId="0" applyFont="1" applyAlignment="1">
      <alignment wrapText="1"/>
    </xf>
    <xf numFmtId="0" fontId="28" fillId="0" borderId="17" xfId="0" applyFont="1" applyBorder="1" applyAlignment="1">
      <alignment vertical="top" wrapText="1"/>
    </xf>
    <xf numFmtId="0" fontId="29" fillId="0" borderId="12" xfId="0" applyFont="1" applyBorder="1" applyAlignment="1">
      <alignment vertical="top" wrapText="1"/>
    </xf>
    <xf numFmtId="0" fontId="29" fillId="0" borderId="8" xfId="0" applyFont="1" applyBorder="1" applyAlignment="1">
      <alignment vertical="top" wrapText="1"/>
    </xf>
    <xf numFmtId="0" fontId="28" fillId="0" borderId="8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Font="1"/>
    <xf numFmtId="0" fontId="14" fillId="0" borderId="7" xfId="0" applyFont="1" applyBorder="1" applyAlignment="1">
      <alignment vertical="top" wrapText="1"/>
    </xf>
    <xf numFmtId="0" fontId="13" fillId="0" borderId="7" xfId="0" applyFont="1" applyBorder="1" applyAlignment="1">
      <alignment horizontal="right" vertical="top" wrapText="1"/>
    </xf>
    <xf numFmtId="0" fontId="31" fillId="0" borderId="12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28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25" fillId="0" borderId="9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4" fillId="0" borderId="37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40" xfId="0" applyFont="1" applyBorder="1" applyAlignment="1">
      <alignment vertical="top" wrapText="1"/>
    </xf>
    <xf numFmtId="0" fontId="25" fillId="0" borderId="37" xfId="0" applyFont="1" applyBorder="1" applyAlignment="1">
      <alignment vertical="top" wrapText="1"/>
    </xf>
    <xf numFmtId="0" fontId="23" fillId="0" borderId="8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7" xfId="0" applyFont="1" applyBorder="1" applyAlignment="1">
      <alignment horizontal="right" vertical="top" wrapText="1"/>
    </xf>
    <xf numFmtId="0" fontId="13" fillId="0" borderId="8" xfId="0" applyFont="1" applyBorder="1" applyAlignment="1">
      <alignment horizontal="right" vertical="top" wrapText="1"/>
    </xf>
    <xf numFmtId="0" fontId="22" fillId="0" borderId="8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15" fillId="0" borderId="45" xfId="0" applyFont="1" applyBorder="1" applyAlignment="1">
      <alignment vertical="top" wrapText="1"/>
    </xf>
    <xf numFmtId="0" fontId="7" fillId="0" borderId="24" xfId="0" applyFont="1" applyBorder="1"/>
    <xf numFmtId="0" fontId="13" fillId="0" borderId="24" xfId="0" applyFont="1" applyBorder="1"/>
    <xf numFmtId="0" fontId="22" fillId="0" borderId="47" xfId="0" applyFont="1" applyBorder="1" applyAlignment="1">
      <alignment vertical="top" wrapText="1"/>
    </xf>
    <xf numFmtId="0" fontId="13" fillId="0" borderId="48" xfId="0" applyFont="1" applyBorder="1" applyAlignment="1">
      <alignment vertical="top" wrapText="1"/>
    </xf>
    <xf numFmtId="0" fontId="14" fillId="0" borderId="48" xfId="0" applyFont="1" applyBorder="1" applyAlignment="1">
      <alignment vertical="top" wrapText="1"/>
    </xf>
    <xf numFmtId="0" fontId="13" fillId="0" borderId="4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46" xfId="0" applyFont="1" applyBorder="1" applyAlignment="1">
      <alignment vertical="top" wrapText="1"/>
    </xf>
    <xf numFmtId="0" fontId="13" fillId="0" borderId="51" xfId="0" applyFont="1" applyBorder="1" applyAlignment="1">
      <alignment vertical="top" wrapText="1"/>
    </xf>
    <xf numFmtId="0" fontId="13" fillId="0" borderId="52" xfId="0" applyFont="1" applyBorder="1" applyAlignment="1">
      <alignment vertical="top" wrapText="1"/>
    </xf>
    <xf numFmtId="0" fontId="13" fillId="0" borderId="53" xfId="0" applyFont="1" applyBorder="1" applyAlignment="1">
      <alignment vertical="top" wrapText="1"/>
    </xf>
    <xf numFmtId="0" fontId="13" fillId="0" borderId="45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24" xfId="0" applyFont="1" applyBorder="1" applyAlignment="1">
      <alignment wrapText="1"/>
    </xf>
    <xf numFmtId="0" fontId="13" fillId="0" borderId="14" xfId="0" applyFont="1" applyBorder="1"/>
    <xf numFmtId="16" fontId="13" fillId="0" borderId="0" xfId="0" applyNumberFormat="1" applyFont="1"/>
    <xf numFmtId="12" fontId="13" fillId="0" borderId="0" xfId="0" applyNumberFormat="1" applyFont="1"/>
    <xf numFmtId="49" fontId="13" fillId="0" borderId="0" xfId="0" applyNumberFormat="1" applyFont="1"/>
    <xf numFmtId="0" fontId="23" fillId="0" borderId="48" xfId="0" applyFont="1" applyBorder="1" applyAlignment="1">
      <alignment vertical="top" wrapText="1"/>
    </xf>
    <xf numFmtId="0" fontId="25" fillId="0" borderId="48" xfId="0" applyFont="1" applyBorder="1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14" fillId="0" borderId="49" xfId="0" applyFont="1" applyBorder="1" applyAlignment="1">
      <alignment vertical="top" wrapText="1"/>
    </xf>
    <xf numFmtId="0" fontId="13" fillId="0" borderId="54" xfId="0" applyFont="1" applyBorder="1" applyAlignment="1">
      <alignment vertical="top" wrapText="1"/>
    </xf>
    <xf numFmtId="0" fontId="14" fillId="0" borderId="54" xfId="0" applyFont="1" applyBorder="1" applyAlignment="1">
      <alignment vertical="top" wrapText="1"/>
    </xf>
    <xf numFmtId="0" fontId="13" fillId="0" borderId="59" xfId="0" applyFont="1" applyBorder="1" applyAlignment="1">
      <alignment vertical="top" wrapText="1"/>
    </xf>
    <xf numFmtId="0" fontId="13" fillId="0" borderId="60" xfId="0" applyFont="1" applyBorder="1" applyAlignment="1">
      <alignment vertical="top" wrapText="1"/>
    </xf>
    <xf numFmtId="0" fontId="13" fillId="0" borderId="47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14" fillId="0" borderId="41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0" fontId="25" fillId="0" borderId="45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4" fillId="0" borderId="28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4" fillId="0" borderId="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righ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right" vertical="top" wrapText="1"/>
    </xf>
    <xf numFmtId="0" fontId="13" fillId="0" borderId="11" xfId="0" applyFont="1" applyBorder="1" applyAlignment="1">
      <alignment horizontal="right" vertical="top" wrapText="1"/>
    </xf>
    <xf numFmtId="0" fontId="13" fillId="0" borderId="12" xfId="0" applyFont="1" applyBorder="1" applyAlignment="1">
      <alignment horizontal="right" vertical="top" wrapText="1"/>
    </xf>
    <xf numFmtId="49" fontId="13" fillId="0" borderId="11" xfId="0" applyNumberFormat="1" applyFont="1" applyBorder="1" applyAlignment="1">
      <alignment horizontal="right" vertical="top" wrapText="1"/>
    </xf>
    <xf numFmtId="0" fontId="14" fillId="0" borderId="11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right" vertical="top" wrapText="1"/>
    </xf>
    <xf numFmtId="0" fontId="13" fillId="0" borderId="52" xfId="0" applyFont="1" applyBorder="1" applyAlignment="1">
      <alignment horizontal="right" vertical="top" wrapText="1"/>
    </xf>
    <xf numFmtId="0" fontId="14" fillId="0" borderId="49" xfId="0" applyFont="1" applyBorder="1" applyAlignment="1">
      <alignment horizontal="left" vertical="top" wrapText="1"/>
    </xf>
    <xf numFmtId="49" fontId="13" fillId="0" borderId="7" xfId="0" applyNumberFormat="1" applyFont="1" applyBorder="1" applyAlignment="1">
      <alignment horizontal="right" vertical="top" wrapText="1"/>
    </xf>
    <xf numFmtId="0" fontId="13" fillId="0" borderId="29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15" fillId="0" borderId="44" xfId="0" applyFont="1" applyBorder="1" applyAlignment="1">
      <alignment vertical="top" wrapText="1"/>
    </xf>
    <xf numFmtId="0" fontId="15" fillId="0" borderId="28" xfId="0" applyFont="1" applyBorder="1" applyAlignment="1">
      <alignment vertical="top" wrapText="1"/>
    </xf>
    <xf numFmtId="0" fontId="15" fillId="0" borderId="24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6" fillId="0" borderId="27" xfId="0" applyFont="1" applyBorder="1" applyAlignment="1">
      <alignment vertical="top" wrapText="1"/>
    </xf>
    <xf numFmtId="0" fontId="16" fillId="0" borderId="28" xfId="0" applyFont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25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9" xfId="0" applyFont="1" applyBorder="1" applyAlignment="1">
      <alignment vertical="top" textRotation="90" wrapText="1"/>
    </xf>
    <xf numFmtId="0" fontId="15" fillId="0" borderId="18" xfId="0" applyFont="1" applyBorder="1" applyAlignment="1">
      <alignment vertical="top" textRotation="90" wrapText="1"/>
    </xf>
    <xf numFmtId="0" fontId="15" fillId="0" borderId="17" xfId="0" applyFont="1" applyBorder="1" applyAlignment="1">
      <alignment vertical="top" textRotation="90" wrapText="1"/>
    </xf>
    <xf numFmtId="0" fontId="15" fillId="0" borderId="20" xfId="0" applyFont="1" applyBorder="1" applyAlignment="1">
      <alignment vertical="top" textRotation="90" wrapText="1"/>
    </xf>
    <xf numFmtId="0" fontId="15" fillId="0" borderId="21" xfId="0" applyFont="1" applyBorder="1" applyAlignment="1">
      <alignment vertical="top" textRotation="90" wrapText="1"/>
    </xf>
    <xf numFmtId="0" fontId="15" fillId="0" borderId="22" xfId="0" applyFont="1" applyBorder="1" applyAlignment="1">
      <alignment vertical="top" textRotation="90" wrapText="1"/>
    </xf>
    <xf numFmtId="0" fontId="15" fillId="0" borderId="23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31" xfId="0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23" fillId="0" borderId="32" xfId="0" applyFont="1" applyBorder="1" applyAlignment="1">
      <alignment vertical="top" wrapText="1"/>
    </xf>
    <xf numFmtId="0" fontId="23" fillId="0" borderId="9" xfId="0" applyFont="1" applyBorder="1" applyAlignment="1">
      <alignment vertical="top" wrapText="1"/>
    </xf>
    <xf numFmtId="0" fontId="22" fillId="0" borderId="32" xfId="0" applyFont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4" fillId="0" borderId="33" xfId="0" applyFont="1" applyBorder="1" applyAlignment="1">
      <alignment vertical="top" wrapText="1"/>
    </xf>
    <xf numFmtId="0" fontId="13" fillId="0" borderId="33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31" fillId="0" borderId="20" xfId="0" applyFont="1" applyBorder="1" applyAlignment="1">
      <alignment vertical="top" wrapText="1"/>
    </xf>
    <xf numFmtId="0" fontId="31" fillId="0" borderId="22" xfId="0" applyFont="1" applyBorder="1" applyAlignment="1">
      <alignment vertical="top" wrapText="1"/>
    </xf>
    <xf numFmtId="0" fontId="23" fillId="0" borderId="29" xfId="0" applyFont="1" applyBorder="1" applyAlignment="1">
      <alignment vertical="top" wrapText="1"/>
    </xf>
    <xf numFmtId="0" fontId="23" fillId="0" borderId="30" xfId="0" applyFont="1" applyBorder="1" applyAlignment="1">
      <alignment vertical="top" wrapText="1"/>
    </xf>
    <xf numFmtId="0" fontId="22" fillId="0" borderId="23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26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3" fillId="0" borderId="23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26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25" fillId="0" borderId="32" xfId="0" applyFont="1" applyBorder="1" applyAlignment="1">
      <alignment vertical="top" wrapText="1"/>
    </xf>
    <xf numFmtId="0" fontId="25" fillId="0" borderId="9" xfId="0" applyFont="1" applyBorder="1" applyAlignment="1">
      <alignment vertical="top" wrapText="1"/>
    </xf>
    <xf numFmtId="0" fontId="22" fillId="0" borderId="33" xfId="0" applyFont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3" fillId="0" borderId="37" xfId="0" applyFont="1" applyBorder="1" applyAlignment="1">
      <alignment vertical="top" wrapText="1"/>
    </xf>
    <xf numFmtId="0" fontId="13" fillId="0" borderId="39" xfId="0" applyFont="1" applyBorder="1" applyAlignment="1">
      <alignment vertical="top" wrapText="1"/>
    </xf>
    <xf numFmtId="0" fontId="23" fillId="0" borderId="37" xfId="0" applyFont="1" applyBorder="1" applyAlignment="1">
      <alignment vertical="top" wrapText="1"/>
    </xf>
    <xf numFmtId="0" fontId="22" fillId="0" borderId="39" xfId="0" applyFont="1" applyBorder="1" applyAlignment="1">
      <alignment vertical="top" wrapText="1"/>
    </xf>
    <xf numFmtId="0" fontId="22" fillId="0" borderId="37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4" fillId="0" borderId="39" xfId="0" applyFont="1" applyBorder="1" applyAlignment="1">
      <alignment vertical="top" wrapText="1"/>
    </xf>
    <xf numFmtId="0" fontId="14" fillId="0" borderId="37" xfId="0" applyFont="1" applyBorder="1" applyAlignment="1">
      <alignment vertical="top" wrapText="1"/>
    </xf>
    <xf numFmtId="0" fontId="9" fillId="0" borderId="3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35" xfId="0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40" xfId="0" applyFont="1" applyBorder="1" applyAlignment="1">
      <alignment vertical="top" wrapText="1"/>
    </xf>
    <xf numFmtId="0" fontId="23" fillId="0" borderId="33" xfId="0" applyFont="1" applyBorder="1" applyAlignment="1">
      <alignment vertical="top" wrapText="1"/>
    </xf>
    <xf numFmtId="0" fontId="25" fillId="0" borderId="33" xfId="0" applyFont="1" applyBorder="1" applyAlignment="1">
      <alignment vertical="top" wrapText="1"/>
    </xf>
    <xf numFmtId="0" fontId="23" fillId="0" borderId="35" xfId="0" applyFont="1" applyBorder="1" applyAlignment="1">
      <alignment vertical="top" wrapText="1"/>
    </xf>
    <xf numFmtId="0" fontId="23" fillId="0" borderId="8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21" fillId="0" borderId="34" xfId="0" applyFont="1" applyBorder="1" applyAlignment="1">
      <alignment vertical="top" wrapText="1"/>
    </xf>
    <xf numFmtId="0" fontId="21" fillId="0" borderId="35" xfId="0" applyFont="1" applyBorder="1" applyAlignment="1">
      <alignment vertical="top" wrapText="1"/>
    </xf>
    <xf numFmtId="0" fontId="26" fillId="0" borderId="34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7" fillId="0" borderId="38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13" fillId="0" borderId="34" xfId="0" applyFont="1" applyBorder="1" applyAlignment="1">
      <alignment vertical="top" wrapText="1"/>
    </xf>
    <xf numFmtId="0" fontId="13" fillId="0" borderId="36" xfId="0" applyFont="1" applyBorder="1" applyAlignment="1">
      <alignment vertical="top" wrapText="1"/>
    </xf>
    <xf numFmtId="0" fontId="14" fillId="0" borderId="34" xfId="0" applyFont="1" applyBorder="1" applyAlignment="1">
      <alignment horizontal="left" vertical="top" wrapText="1"/>
    </xf>
    <xf numFmtId="0" fontId="14" fillId="0" borderId="35" xfId="0" applyFont="1" applyBorder="1" applyAlignment="1">
      <alignment horizontal="left" vertical="top" wrapText="1"/>
    </xf>
    <xf numFmtId="0" fontId="13" fillId="0" borderId="36" xfId="0" applyFont="1" applyBorder="1" applyAlignment="1">
      <alignment horizontal="right" vertical="top" wrapText="1"/>
    </xf>
    <xf numFmtId="0" fontId="13" fillId="0" borderId="8" xfId="0" applyFont="1" applyBorder="1" applyAlignment="1">
      <alignment horizontal="right" vertical="top" wrapText="1"/>
    </xf>
    <xf numFmtId="0" fontId="13" fillId="0" borderId="38" xfId="0" applyFont="1" applyBorder="1" applyAlignment="1">
      <alignment vertical="top" wrapText="1"/>
    </xf>
    <xf numFmtId="0" fontId="13" fillId="0" borderId="38" xfId="0" applyFont="1" applyBorder="1" applyAlignment="1">
      <alignment horizontal="right" vertical="top" wrapText="1"/>
    </xf>
    <xf numFmtId="0" fontId="13" fillId="0" borderId="7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40" xfId="0" applyFont="1" applyBorder="1" applyAlignment="1">
      <alignment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24" fillId="0" borderId="39" xfId="0" applyFont="1" applyBorder="1" applyAlignment="1">
      <alignment vertical="top" wrapText="1"/>
    </xf>
    <xf numFmtId="0" fontId="24" fillId="0" borderId="37" xfId="0" applyFont="1" applyBorder="1" applyAlignment="1">
      <alignment vertical="top" wrapText="1"/>
    </xf>
    <xf numFmtId="0" fontId="23" fillId="0" borderId="39" xfId="0" applyFont="1" applyBorder="1" applyAlignment="1">
      <alignment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4" fillId="0" borderId="13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right" vertical="top" wrapText="1"/>
    </xf>
    <xf numFmtId="0" fontId="13" fillId="0" borderId="34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49" fontId="13" fillId="0" borderId="38" xfId="0" applyNumberFormat="1" applyFont="1" applyBorder="1" applyAlignment="1">
      <alignment horizontal="right" vertical="top" wrapText="1"/>
    </xf>
    <xf numFmtId="49" fontId="13" fillId="0" borderId="0" xfId="0" applyNumberFormat="1" applyFont="1" applyAlignment="1">
      <alignment horizontal="right" vertical="top" wrapText="1"/>
    </xf>
    <xf numFmtId="49" fontId="13" fillId="0" borderId="0" xfId="0" applyNumberFormat="1" applyFont="1" applyBorder="1" applyAlignment="1">
      <alignment horizontal="right" vertical="top" wrapText="1"/>
    </xf>
    <xf numFmtId="0" fontId="21" fillId="0" borderId="38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12" fontId="13" fillId="0" borderId="36" xfId="0" applyNumberFormat="1" applyFont="1" applyBorder="1" applyAlignment="1">
      <alignment vertical="top" wrapText="1"/>
    </xf>
    <xf numFmtId="12" fontId="13" fillId="0" borderId="16" xfId="0" applyNumberFormat="1" applyFont="1" applyBorder="1" applyAlignment="1">
      <alignment vertical="top" wrapText="1"/>
    </xf>
    <xf numFmtId="12" fontId="13" fillId="0" borderId="8" xfId="0" applyNumberFormat="1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14" fillId="0" borderId="33" xfId="0" applyFont="1" applyBorder="1" applyAlignment="1">
      <alignment horizontal="left" vertical="top" wrapText="1"/>
    </xf>
    <xf numFmtId="0" fontId="24" fillId="0" borderId="38" xfId="0" applyFont="1" applyBorder="1" applyAlignment="1">
      <alignment wrapText="1"/>
    </xf>
    <xf numFmtId="0" fontId="24" fillId="0" borderId="0" xfId="0" applyFont="1" applyAlignment="1">
      <alignment wrapText="1"/>
    </xf>
    <xf numFmtId="0" fontId="13" fillId="0" borderId="27" xfId="0" applyFont="1" applyBorder="1" applyAlignment="1">
      <alignment vertical="top" wrapText="1"/>
    </xf>
    <xf numFmtId="0" fontId="13" fillId="0" borderId="56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0" fontId="13" fillId="0" borderId="55" xfId="0" applyFont="1" applyBorder="1" applyAlignment="1">
      <alignment wrapText="1"/>
    </xf>
    <xf numFmtId="0" fontId="13" fillId="0" borderId="58" xfId="0" applyFont="1" applyBorder="1" applyAlignment="1">
      <alignment wrapText="1"/>
    </xf>
    <xf numFmtId="0" fontId="23" fillId="0" borderId="4" xfId="0" applyFont="1" applyBorder="1" applyAlignment="1">
      <alignment vertical="top" wrapText="1"/>
    </xf>
    <xf numFmtId="0" fontId="23" fillId="0" borderId="40" xfId="0" applyFont="1" applyBorder="1" applyAlignment="1">
      <alignment vertical="top" wrapText="1"/>
    </xf>
    <xf numFmtId="0" fontId="13" fillId="0" borderId="52" xfId="0" applyFont="1" applyBorder="1" applyAlignment="1">
      <alignment vertical="top" wrapText="1"/>
    </xf>
    <xf numFmtId="0" fontId="13" fillId="0" borderId="58" xfId="0" applyFont="1" applyBorder="1" applyAlignment="1">
      <alignment vertical="top" wrapText="1"/>
    </xf>
    <xf numFmtId="0" fontId="13" fillId="0" borderId="46" xfId="0" applyFont="1" applyBorder="1" applyAlignment="1">
      <alignment vertical="top" wrapText="1"/>
    </xf>
    <xf numFmtId="0" fontId="13" fillId="0" borderId="45" xfId="0" applyFont="1" applyBorder="1" applyAlignment="1">
      <alignment vertical="top" wrapText="1"/>
    </xf>
    <xf numFmtId="0" fontId="13" fillId="0" borderId="28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16" fontId="13" fillId="0" borderId="38" xfId="0" applyNumberFormat="1" applyFont="1" applyBorder="1" applyAlignment="1">
      <alignment vertical="top" wrapText="1"/>
    </xf>
    <xf numFmtId="0" fontId="13" fillId="0" borderId="50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3" fillId="0" borderId="51" xfId="0" applyFont="1" applyBorder="1" applyAlignment="1">
      <alignment vertical="top" wrapText="1"/>
    </xf>
    <xf numFmtId="0" fontId="25" fillId="0" borderId="39" xfId="0" applyFont="1" applyBorder="1" applyAlignment="1">
      <alignment vertical="top" wrapText="1"/>
    </xf>
    <xf numFmtId="0" fontId="25" fillId="0" borderId="37" xfId="0" applyFont="1" applyBorder="1" applyAlignment="1">
      <alignment vertical="top" wrapText="1"/>
    </xf>
    <xf numFmtId="0" fontId="28" fillId="0" borderId="39" xfId="0" applyFont="1" applyBorder="1" applyAlignment="1">
      <alignment vertical="top" wrapText="1"/>
    </xf>
    <xf numFmtId="0" fontId="28" fillId="0" borderId="37" xfId="0" applyFont="1" applyBorder="1" applyAlignment="1">
      <alignment vertical="top" wrapText="1"/>
    </xf>
    <xf numFmtId="0" fontId="29" fillId="0" borderId="39" xfId="0" applyFont="1" applyBorder="1" applyAlignment="1">
      <alignment vertical="top" wrapText="1"/>
    </xf>
    <xf numFmtId="0" fontId="29" fillId="0" borderId="37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9" xfId="0" applyFont="1" applyBorder="1" applyAlignment="1">
      <alignment vertical="top" wrapText="1"/>
    </xf>
    <xf numFmtId="0" fontId="29" fillId="0" borderId="32" xfId="0" applyFont="1" applyBorder="1" applyAlignment="1">
      <alignment vertical="top" wrapText="1"/>
    </xf>
    <xf numFmtId="0" fontId="22" fillId="0" borderId="34" xfId="0" applyFont="1" applyBorder="1" applyAlignment="1">
      <alignment vertical="top" wrapText="1"/>
    </xf>
    <xf numFmtId="0" fontId="22" fillId="0" borderId="35" xfId="0" applyFont="1" applyBorder="1" applyAlignment="1">
      <alignment vertical="top" wrapText="1"/>
    </xf>
    <xf numFmtId="0" fontId="22" fillId="0" borderId="36" xfId="0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23" fillId="0" borderId="34" xfId="0" applyFont="1" applyBorder="1" applyAlignment="1">
      <alignment vertical="top" wrapText="1"/>
    </xf>
    <xf numFmtId="0" fontId="23" fillId="0" borderId="36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5"/>
  <sheetViews>
    <sheetView topLeftCell="A557" workbookViewId="0">
      <selection activeCell="A567" sqref="A567:XFD593"/>
    </sheetView>
  </sheetViews>
  <sheetFormatPr defaultRowHeight="15"/>
  <cols>
    <col min="2" max="2" width="23" customWidth="1"/>
    <col min="3" max="3" width="4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</row>
    <row r="2" spans="1:26">
      <c r="A2" s="1"/>
      <c r="B2" s="1"/>
      <c r="C2" s="1"/>
      <c r="D2" s="1"/>
      <c r="E2" s="1"/>
      <c r="F2" s="1"/>
      <c r="G2" s="1"/>
      <c r="H2" s="1"/>
      <c r="I2" s="1"/>
    </row>
    <row r="3" spans="1:26">
      <c r="A3" s="1"/>
      <c r="B3" s="1"/>
      <c r="C3" s="1"/>
      <c r="D3" s="1"/>
      <c r="E3" s="1"/>
      <c r="F3" s="1"/>
      <c r="G3" s="1"/>
      <c r="H3" s="1"/>
      <c r="I3" s="1"/>
    </row>
    <row r="4" spans="1:26">
      <c r="A4" s="1"/>
      <c r="B4" s="1"/>
      <c r="C4" s="1"/>
      <c r="D4" s="1"/>
      <c r="E4" s="1"/>
      <c r="F4" s="1"/>
      <c r="G4" s="1"/>
      <c r="H4" s="1"/>
      <c r="I4" s="1"/>
    </row>
    <row r="5" spans="1:26">
      <c r="A5" s="1"/>
      <c r="B5" s="1"/>
      <c r="C5" s="1"/>
      <c r="D5" s="1"/>
      <c r="E5" s="1"/>
      <c r="F5" s="1"/>
      <c r="G5" s="1"/>
      <c r="H5" s="1"/>
      <c r="I5" s="1"/>
    </row>
    <row r="6" spans="1:26">
      <c r="A6" s="1"/>
      <c r="B6" s="1"/>
      <c r="C6" s="1"/>
      <c r="D6" s="1"/>
      <c r="E6" s="1"/>
      <c r="F6" s="1"/>
      <c r="G6" s="1"/>
      <c r="H6" s="1"/>
      <c r="I6" s="1"/>
    </row>
    <row r="7" spans="1:26">
      <c r="A7" s="1"/>
      <c r="B7" s="1"/>
      <c r="C7" s="1"/>
      <c r="D7" s="1"/>
      <c r="E7" s="1"/>
      <c r="F7" s="1"/>
      <c r="G7" s="1"/>
      <c r="H7" s="1"/>
      <c r="I7" s="1"/>
    </row>
    <row r="8" spans="1:26">
      <c r="A8" s="1"/>
      <c r="B8" s="1"/>
      <c r="C8" s="1"/>
      <c r="D8" s="1"/>
      <c r="E8" s="1"/>
      <c r="F8" s="1"/>
      <c r="G8" s="1"/>
      <c r="H8" s="1"/>
      <c r="I8" s="1"/>
    </row>
    <row r="9" spans="1:26">
      <c r="A9" s="1"/>
      <c r="B9" s="1"/>
      <c r="C9" s="1"/>
      <c r="D9" s="1"/>
      <c r="E9" s="1"/>
      <c r="F9" s="1"/>
      <c r="G9" s="1"/>
      <c r="H9" s="1"/>
      <c r="I9" s="1"/>
    </row>
    <row r="10" spans="1:26" ht="15.75">
      <c r="A10" s="2" t="s">
        <v>1</v>
      </c>
      <c r="B10" s="3"/>
      <c r="C10" s="3"/>
      <c r="D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"/>
    </row>
    <row r="11" spans="1:26">
      <c r="A11" s="1"/>
      <c r="B11" s="6" t="s">
        <v>2</v>
      </c>
      <c r="C11" s="1"/>
      <c r="D11" s="7"/>
      <c r="E11" s="1"/>
      <c r="F11" s="8">
        <v>2.04</v>
      </c>
      <c r="G11" s="8"/>
      <c r="H11" s="8">
        <v>5.04</v>
      </c>
      <c r="I11" s="8"/>
      <c r="J11" s="8">
        <v>9.0399999999999991</v>
      </c>
      <c r="K11" s="8"/>
      <c r="L11" s="8">
        <v>11.04</v>
      </c>
      <c r="M11" s="8"/>
      <c r="N11" s="8"/>
      <c r="O11" s="8">
        <v>16.04</v>
      </c>
      <c r="P11" s="8"/>
      <c r="Q11" s="8"/>
      <c r="R11" s="8"/>
      <c r="S11" s="8"/>
      <c r="T11" s="8">
        <v>23.04</v>
      </c>
      <c r="U11" s="8">
        <v>24.04</v>
      </c>
      <c r="V11" s="8"/>
      <c r="W11" s="9"/>
      <c r="X11" s="10"/>
      <c r="Y11" s="10"/>
      <c r="Z11" s="10"/>
    </row>
    <row r="12" spans="1:26">
      <c r="A12" s="11">
        <f>Z12-Z285</f>
        <v>0</v>
      </c>
      <c r="B12" s="10" t="s">
        <v>3</v>
      </c>
      <c r="C12" s="10" t="s">
        <v>4</v>
      </c>
      <c r="D12" s="12">
        <v>23.58</v>
      </c>
      <c r="E12" s="1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/>
      <c r="X12" s="11"/>
      <c r="Y12" s="11"/>
      <c r="Z12" s="11">
        <f>SUM(E12:Y12)</f>
        <v>0</v>
      </c>
    </row>
    <row r="13" spans="1:26">
      <c r="A13" s="11">
        <f>Z13-Z286</f>
        <v>124.19999999999999</v>
      </c>
      <c r="B13" s="10" t="s">
        <v>5</v>
      </c>
      <c r="C13" s="10" t="s">
        <v>4</v>
      </c>
      <c r="D13" s="15">
        <v>28</v>
      </c>
      <c r="E13" s="11">
        <v>30.22</v>
      </c>
      <c r="F13" s="13">
        <v>150</v>
      </c>
      <c r="G13" s="13"/>
      <c r="H13" s="13"/>
      <c r="I13" s="13"/>
      <c r="J13" s="13">
        <v>100</v>
      </c>
      <c r="K13" s="13"/>
      <c r="L13" s="13"/>
      <c r="M13" s="13"/>
      <c r="N13" s="13"/>
      <c r="O13" s="13">
        <v>100</v>
      </c>
      <c r="P13" s="13"/>
      <c r="Q13" s="13"/>
      <c r="R13" s="13"/>
      <c r="S13" s="13"/>
      <c r="T13" s="13"/>
      <c r="U13" s="13"/>
      <c r="V13" s="13"/>
      <c r="W13" s="14"/>
      <c r="X13" s="11"/>
      <c r="Y13" s="11"/>
      <c r="Z13" s="11">
        <f t="shared" ref="Z13:Z76" si="0">SUM(E13:Y13)</f>
        <v>380.22</v>
      </c>
    </row>
    <row r="14" spans="1:26">
      <c r="A14" s="11">
        <f t="shared" ref="A14:A77" si="1">Z14-Z287</f>
        <v>0</v>
      </c>
      <c r="B14" s="10" t="s">
        <v>5</v>
      </c>
      <c r="C14" s="10" t="s">
        <v>4</v>
      </c>
      <c r="D14" s="12">
        <v>28.21</v>
      </c>
      <c r="E14" s="11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  <c r="X14" s="11"/>
      <c r="Y14" s="11"/>
      <c r="Z14" s="11">
        <f t="shared" si="0"/>
        <v>0</v>
      </c>
    </row>
    <row r="15" spans="1:26">
      <c r="A15" s="11">
        <f t="shared" si="1"/>
        <v>0</v>
      </c>
      <c r="B15" s="10" t="s">
        <v>5</v>
      </c>
      <c r="C15" s="10" t="s">
        <v>4</v>
      </c>
      <c r="D15" s="12">
        <v>28.6</v>
      </c>
      <c r="E15" s="11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1"/>
      <c r="Y15" s="11"/>
      <c r="Z15" s="11">
        <f t="shared" si="0"/>
        <v>0</v>
      </c>
    </row>
    <row r="16" spans="1:26">
      <c r="A16" s="11">
        <f t="shared" si="1"/>
        <v>0</v>
      </c>
      <c r="B16" s="10" t="s">
        <v>6</v>
      </c>
      <c r="C16" s="10" t="s">
        <v>4</v>
      </c>
      <c r="D16" s="12">
        <v>28.34</v>
      </c>
      <c r="E16" s="11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  <c r="X16" s="11"/>
      <c r="Y16" s="11"/>
      <c r="Z16" s="11">
        <f t="shared" si="0"/>
        <v>0</v>
      </c>
    </row>
    <row r="17" spans="1:26">
      <c r="A17" s="11">
        <f t="shared" si="1"/>
        <v>0</v>
      </c>
      <c r="B17" s="10" t="s">
        <v>7</v>
      </c>
      <c r="C17" s="10" t="s">
        <v>4</v>
      </c>
      <c r="D17" s="12">
        <v>30.4</v>
      </c>
      <c r="E17" s="11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11"/>
      <c r="Y17" s="11"/>
      <c r="Z17" s="11">
        <f t="shared" si="0"/>
        <v>0</v>
      </c>
    </row>
    <row r="18" spans="1:26">
      <c r="A18" s="11">
        <f t="shared" si="1"/>
        <v>0</v>
      </c>
      <c r="B18" s="10" t="s">
        <v>5</v>
      </c>
      <c r="C18" s="10" t="s">
        <v>4</v>
      </c>
      <c r="D18" s="12">
        <v>26</v>
      </c>
      <c r="E18" s="11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  <c r="X18" s="11"/>
      <c r="Y18" s="11"/>
      <c r="Z18" s="11">
        <f t="shared" si="0"/>
        <v>0</v>
      </c>
    </row>
    <row r="19" spans="1:26">
      <c r="A19" s="11">
        <f t="shared" si="1"/>
        <v>0</v>
      </c>
      <c r="B19" s="10" t="s">
        <v>8</v>
      </c>
      <c r="C19" s="10" t="s">
        <v>4</v>
      </c>
      <c r="D19" s="12">
        <v>33.4</v>
      </c>
      <c r="E19" s="11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/>
      <c r="X19" s="11"/>
      <c r="Y19" s="11"/>
      <c r="Z19" s="11">
        <f t="shared" si="0"/>
        <v>0</v>
      </c>
    </row>
    <row r="20" spans="1:26">
      <c r="A20" s="11">
        <f t="shared" si="1"/>
        <v>0</v>
      </c>
      <c r="B20" s="10" t="s">
        <v>0</v>
      </c>
      <c r="C20" s="10" t="s">
        <v>4</v>
      </c>
      <c r="D20" s="12">
        <v>46.8</v>
      </c>
      <c r="E20" s="11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  <c r="X20" s="11"/>
      <c r="Y20" s="11"/>
      <c r="Z20" s="11">
        <f t="shared" si="0"/>
        <v>0</v>
      </c>
    </row>
    <row r="21" spans="1:26">
      <c r="A21" s="11">
        <f t="shared" si="1"/>
        <v>0</v>
      </c>
      <c r="B21" s="10" t="s">
        <v>0</v>
      </c>
      <c r="C21" s="10" t="s">
        <v>4</v>
      </c>
      <c r="D21" s="12">
        <v>42</v>
      </c>
      <c r="E21" s="11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11"/>
      <c r="Y21" s="11"/>
      <c r="Z21" s="11">
        <f t="shared" si="0"/>
        <v>0</v>
      </c>
    </row>
    <row r="22" spans="1:26">
      <c r="A22" s="11">
        <f t="shared" si="1"/>
        <v>0</v>
      </c>
      <c r="B22" s="10" t="s">
        <v>0</v>
      </c>
      <c r="C22" s="10" t="s">
        <v>4</v>
      </c>
      <c r="D22" s="12">
        <v>43</v>
      </c>
      <c r="E22" s="11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  <c r="X22" s="11"/>
      <c r="Y22" s="11"/>
      <c r="Z22" s="11">
        <f t="shared" si="0"/>
        <v>0</v>
      </c>
    </row>
    <row r="23" spans="1:26">
      <c r="A23" s="11">
        <f t="shared" si="1"/>
        <v>60.880000000000052</v>
      </c>
      <c r="B23" s="10" t="s">
        <v>9</v>
      </c>
      <c r="C23" s="10" t="s">
        <v>4</v>
      </c>
      <c r="D23" s="15">
        <v>45</v>
      </c>
      <c r="E23" s="11">
        <v>23.36</v>
      </c>
      <c r="F23" s="13">
        <v>100</v>
      </c>
      <c r="G23" s="13"/>
      <c r="H23" s="13"/>
      <c r="I23" s="13"/>
      <c r="J23" s="13">
        <v>150</v>
      </c>
      <c r="K23" s="13"/>
      <c r="L23" s="13"/>
      <c r="M23" s="13"/>
      <c r="N23" s="13"/>
      <c r="O23" s="13"/>
      <c r="P23" s="13"/>
      <c r="Q23" s="13"/>
      <c r="R23" s="13"/>
      <c r="S23" s="13"/>
      <c r="T23" s="13">
        <v>100</v>
      </c>
      <c r="U23" s="13"/>
      <c r="V23" s="13"/>
      <c r="W23" s="14"/>
      <c r="X23" s="11"/>
      <c r="Y23" s="11"/>
      <c r="Z23" s="11">
        <f t="shared" si="0"/>
        <v>373.36</v>
      </c>
    </row>
    <row r="24" spans="1:26">
      <c r="A24" s="11">
        <f t="shared" si="1"/>
        <v>0</v>
      </c>
      <c r="B24" s="10" t="s">
        <v>9</v>
      </c>
      <c r="C24" s="10" t="s">
        <v>4</v>
      </c>
      <c r="D24" s="12">
        <v>52</v>
      </c>
      <c r="E24" s="11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/>
      <c r="X24" s="11"/>
      <c r="Y24" s="11"/>
      <c r="Z24" s="11">
        <f t="shared" si="0"/>
        <v>0</v>
      </c>
    </row>
    <row r="25" spans="1:26">
      <c r="A25" s="11">
        <f t="shared" si="1"/>
        <v>0</v>
      </c>
      <c r="B25" s="10" t="s">
        <v>10</v>
      </c>
      <c r="C25" s="10" t="s">
        <v>4</v>
      </c>
      <c r="D25" s="12">
        <v>68.7</v>
      </c>
      <c r="E25" s="11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  <c r="X25" s="11"/>
      <c r="Y25" s="11"/>
      <c r="Z25" s="11">
        <f t="shared" si="0"/>
        <v>0</v>
      </c>
    </row>
    <row r="26" spans="1:26">
      <c r="A26" s="11">
        <f t="shared" si="1"/>
        <v>5.87</v>
      </c>
      <c r="B26" s="10" t="s">
        <v>10</v>
      </c>
      <c r="C26" s="10" t="s">
        <v>4</v>
      </c>
      <c r="D26" s="12">
        <v>27.3</v>
      </c>
      <c r="E26" s="11">
        <v>5.87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  <c r="X26" s="11"/>
      <c r="Y26" s="11"/>
      <c r="Z26" s="11">
        <f t="shared" si="0"/>
        <v>5.87</v>
      </c>
    </row>
    <row r="27" spans="1:26">
      <c r="A27" s="11">
        <f t="shared" si="1"/>
        <v>0</v>
      </c>
      <c r="B27" s="10" t="s">
        <v>10</v>
      </c>
      <c r="C27" s="10" t="s">
        <v>4</v>
      </c>
      <c r="D27" s="12">
        <v>96.01</v>
      </c>
      <c r="E27" s="11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/>
      <c r="X27" s="11"/>
      <c r="Y27" s="11"/>
      <c r="Z27" s="11">
        <f t="shared" si="0"/>
        <v>0</v>
      </c>
    </row>
    <row r="28" spans="1:26">
      <c r="A28" s="11">
        <f t="shared" si="1"/>
        <v>7.9799999999999898</v>
      </c>
      <c r="B28" s="10" t="s">
        <v>11</v>
      </c>
      <c r="C28" s="10" t="s">
        <v>4</v>
      </c>
      <c r="D28" s="12">
        <v>32</v>
      </c>
      <c r="E28" s="11">
        <v>56.08</v>
      </c>
      <c r="F28" s="13"/>
      <c r="G28" s="13"/>
      <c r="H28" s="13"/>
      <c r="I28" s="13"/>
      <c r="J28" s="13">
        <v>40</v>
      </c>
      <c r="K28" s="13"/>
      <c r="L28" s="13"/>
      <c r="M28" s="13"/>
      <c r="N28" s="13"/>
      <c r="O28" s="13">
        <v>40</v>
      </c>
      <c r="P28" s="13"/>
      <c r="Q28" s="13"/>
      <c r="R28" s="13"/>
      <c r="S28" s="13"/>
      <c r="T28" s="13"/>
      <c r="U28" s="13"/>
      <c r="V28" s="13"/>
      <c r="W28" s="14"/>
      <c r="X28" s="11"/>
      <c r="Y28" s="11"/>
      <c r="Z28" s="11">
        <f t="shared" si="0"/>
        <v>136.07999999999998</v>
      </c>
    </row>
    <row r="29" spans="1:26">
      <c r="A29" s="11">
        <f t="shared" si="1"/>
        <v>0</v>
      </c>
      <c r="B29" s="10" t="s">
        <v>10</v>
      </c>
      <c r="C29" s="10" t="s">
        <v>4</v>
      </c>
      <c r="D29" s="12">
        <v>63.7</v>
      </c>
      <c r="E29" s="1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/>
      <c r="X29" s="11"/>
      <c r="Y29" s="11"/>
      <c r="Z29" s="11">
        <f t="shared" si="0"/>
        <v>0</v>
      </c>
    </row>
    <row r="30" spans="1:26">
      <c r="A30" s="11">
        <f t="shared" si="1"/>
        <v>0</v>
      </c>
      <c r="B30" s="10" t="s">
        <v>12</v>
      </c>
      <c r="C30" s="10" t="s">
        <v>4</v>
      </c>
      <c r="D30" s="12">
        <v>32</v>
      </c>
      <c r="E30" s="11">
        <v>27.8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/>
      <c r="X30" s="11"/>
      <c r="Y30" s="11"/>
      <c r="Z30" s="11">
        <f t="shared" si="0"/>
        <v>27.8</v>
      </c>
    </row>
    <row r="31" spans="1:26">
      <c r="A31" s="11">
        <f t="shared" si="1"/>
        <v>0</v>
      </c>
      <c r="B31" s="10" t="s">
        <v>13</v>
      </c>
      <c r="C31" s="10" t="s">
        <v>4</v>
      </c>
      <c r="D31" s="12">
        <v>32.630000000000003</v>
      </c>
      <c r="E31" s="11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/>
      <c r="X31" s="11"/>
      <c r="Y31" s="11"/>
      <c r="Z31" s="11">
        <f t="shared" si="0"/>
        <v>0</v>
      </c>
    </row>
    <row r="32" spans="1:26">
      <c r="A32" s="11">
        <f t="shared" si="1"/>
        <v>29.62</v>
      </c>
      <c r="B32" s="10" t="s">
        <v>12</v>
      </c>
      <c r="C32" s="10" t="s">
        <v>4</v>
      </c>
      <c r="D32" s="12">
        <v>31.5</v>
      </c>
      <c r="E32" s="11">
        <v>24.85</v>
      </c>
      <c r="F32" s="13"/>
      <c r="G32" s="13"/>
      <c r="H32" s="13"/>
      <c r="I32" s="13"/>
      <c r="J32" s="13"/>
      <c r="K32" s="13"/>
      <c r="L32" s="13"/>
      <c r="M32" s="13"/>
      <c r="N32" s="13"/>
      <c r="O32" s="13">
        <v>20</v>
      </c>
      <c r="P32" s="13"/>
      <c r="Q32" s="13"/>
      <c r="R32" s="13"/>
      <c r="S32" s="13"/>
      <c r="T32" s="13"/>
      <c r="U32" s="13"/>
      <c r="V32" s="13"/>
      <c r="W32" s="14"/>
      <c r="X32" s="11"/>
      <c r="Y32" s="11"/>
      <c r="Z32" s="11">
        <f t="shared" si="0"/>
        <v>44.85</v>
      </c>
    </row>
    <row r="33" spans="1:26">
      <c r="A33" s="11">
        <f t="shared" si="1"/>
        <v>0</v>
      </c>
      <c r="B33" s="10" t="s">
        <v>13</v>
      </c>
      <c r="C33" s="10" t="s">
        <v>4</v>
      </c>
      <c r="D33" s="12">
        <v>24</v>
      </c>
      <c r="E33" s="1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/>
      <c r="X33" s="11"/>
      <c r="Y33" s="11"/>
      <c r="Z33" s="11">
        <f t="shared" si="0"/>
        <v>0</v>
      </c>
    </row>
    <row r="34" spans="1:26">
      <c r="A34" s="11">
        <f t="shared" si="1"/>
        <v>40.98</v>
      </c>
      <c r="B34" s="10" t="s">
        <v>14</v>
      </c>
      <c r="C34" s="10" t="s">
        <v>4</v>
      </c>
      <c r="D34" s="12">
        <v>50</v>
      </c>
      <c r="E34" s="11">
        <v>24.86</v>
      </c>
      <c r="F34" s="13">
        <v>25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/>
      <c r="X34" s="11"/>
      <c r="Y34" s="11"/>
      <c r="Z34" s="11">
        <f t="shared" si="0"/>
        <v>49.86</v>
      </c>
    </row>
    <row r="35" spans="1:26">
      <c r="A35" s="11">
        <f t="shared" si="1"/>
        <v>0</v>
      </c>
      <c r="B35" s="10" t="s">
        <v>15</v>
      </c>
      <c r="C35" s="10" t="s">
        <v>4</v>
      </c>
      <c r="D35" s="12">
        <v>53.79</v>
      </c>
      <c r="E35" s="11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/>
      <c r="X35" s="11"/>
      <c r="Y35" s="11"/>
      <c r="Z35" s="11">
        <f t="shared" si="0"/>
        <v>0</v>
      </c>
    </row>
    <row r="36" spans="1:26">
      <c r="A36" s="11">
        <f t="shared" si="1"/>
        <v>-5.6500000000000021</v>
      </c>
      <c r="B36" s="10" t="s">
        <v>16</v>
      </c>
      <c r="C36" s="10" t="s">
        <v>4</v>
      </c>
      <c r="D36" s="12">
        <v>51.8</v>
      </c>
      <c r="E36" s="11">
        <v>3.53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4"/>
      <c r="X36" s="11"/>
      <c r="Y36" s="11"/>
      <c r="Z36" s="11">
        <f t="shared" si="0"/>
        <v>3.53</v>
      </c>
    </row>
    <row r="37" spans="1:26">
      <c r="A37" s="11">
        <f t="shared" si="1"/>
        <v>0</v>
      </c>
      <c r="B37" s="10" t="s">
        <v>17</v>
      </c>
      <c r="C37" s="10" t="s">
        <v>4</v>
      </c>
      <c r="D37" s="12">
        <v>63</v>
      </c>
      <c r="E37" s="11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4"/>
      <c r="X37" s="11"/>
      <c r="Y37" s="11"/>
      <c r="Z37" s="11">
        <f t="shared" si="0"/>
        <v>0</v>
      </c>
    </row>
    <row r="38" spans="1:26">
      <c r="A38" s="11">
        <f t="shared" si="1"/>
        <v>-33.419999999999995</v>
      </c>
      <c r="B38" s="10" t="s">
        <v>17</v>
      </c>
      <c r="C38" s="10" t="s">
        <v>4</v>
      </c>
      <c r="D38" s="12">
        <v>56</v>
      </c>
      <c r="E38" s="11">
        <v>33.020000000000003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4"/>
      <c r="X38" s="11"/>
      <c r="Y38" s="11"/>
      <c r="Z38" s="11">
        <f t="shared" si="0"/>
        <v>33.020000000000003</v>
      </c>
    </row>
    <row r="39" spans="1:26">
      <c r="A39" s="11">
        <f t="shared" si="1"/>
        <v>0</v>
      </c>
      <c r="B39" s="10" t="s">
        <v>17</v>
      </c>
      <c r="C39" s="10" t="s">
        <v>4</v>
      </c>
      <c r="D39" s="12">
        <v>55.77</v>
      </c>
      <c r="E39" s="11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4"/>
      <c r="X39" s="11"/>
      <c r="Y39" s="11"/>
      <c r="Z39" s="11">
        <f t="shared" si="0"/>
        <v>0</v>
      </c>
    </row>
    <row r="40" spans="1:26">
      <c r="A40" s="11">
        <f t="shared" si="1"/>
        <v>0</v>
      </c>
      <c r="B40" s="10" t="s">
        <v>18</v>
      </c>
      <c r="C40" s="10" t="s">
        <v>4</v>
      </c>
      <c r="D40" s="12">
        <v>42.9</v>
      </c>
      <c r="E40" s="11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4"/>
      <c r="X40" s="11"/>
      <c r="Y40" s="11"/>
      <c r="Z40" s="11">
        <f t="shared" si="0"/>
        <v>0</v>
      </c>
    </row>
    <row r="41" spans="1:26">
      <c r="A41" s="11">
        <f t="shared" si="1"/>
        <v>16.12</v>
      </c>
      <c r="B41" s="10" t="s">
        <v>18</v>
      </c>
      <c r="C41" s="10" t="s">
        <v>4</v>
      </c>
      <c r="D41" s="12">
        <v>46.41</v>
      </c>
      <c r="E41" s="11">
        <v>16.12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4"/>
      <c r="X41" s="11"/>
      <c r="Y41" s="11"/>
      <c r="Z41" s="11">
        <f t="shared" si="0"/>
        <v>16.12</v>
      </c>
    </row>
    <row r="42" spans="1:26">
      <c r="A42" s="11">
        <f t="shared" si="1"/>
        <v>0</v>
      </c>
      <c r="B42" s="10" t="s">
        <v>19</v>
      </c>
      <c r="C42" s="10" t="s">
        <v>4</v>
      </c>
      <c r="D42" s="12">
        <v>20.83</v>
      </c>
      <c r="E42" s="11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  <c r="X42" s="11"/>
      <c r="Y42" s="11"/>
      <c r="Z42" s="11">
        <f t="shared" si="0"/>
        <v>0</v>
      </c>
    </row>
    <row r="43" spans="1:26">
      <c r="A43" s="11">
        <f t="shared" si="1"/>
        <v>0</v>
      </c>
      <c r="B43" s="10" t="s">
        <v>19</v>
      </c>
      <c r="C43" s="10" t="s">
        <v>4</v>
      </c>
      <c r="D43" s="12">
        <v>19.5</v>
      </c>
      <c r="E43" s="11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4"/>
      <c r="X43" s="11"/>
      <c r="Y43" s="11"/>
      <c r="Z43" s="11">
        <f t="shared" si="0"/>
        <v>0</v>
      </c>
    </row>
    <row r="44" spans="1:26">
      <c r="A44" s="11">
        <f t="shared" si="1"/>
        <v>25.837000000000003</v>
      </c>
      <c r="B44" s="10" t="s">
        <v>20</v>
      </c>
      <c r="C44" s="10" t="s">
        <v>4</v>
      </c>
      <c r="D44" s="12">
        <v>20</v>
      </c>
      <c r="E44" s="11">
        <v>16.837</v>
      </c>
      <c r="F44" s="13"/>
      <c r="G44" s="13"/>
      <c r="H44" s="13"/>
      <c r="I44" s="13"/>
      <c r="J44" s="13">
        <v>20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4"/>
      <c r="X44" s="11"/>
      <c r="Y44" s="11"/>
      <c r="Z44" s="11">
        <f t="shared" si="0"/>
        <v>36.837000000000003</v>
      </c>
    </row>
    <row r="45" spans="1:26">
      <c r="A45" s="11">
        <f t="shared" si="1"/>
        <v>19.5</v>
      </c>
      <c r="B45" s="10" t="s">
        <v>20</v>
      </c>
      <c r="C45" s="10" t="s">
        <v>4</v>
      </c>
      <c r="D45" s="12">
        <v>17.5</v>
      </c>
      <c r="E45" s="11">
        <v>19.5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4"/>
      <c r="X45" s="11"/>
      <c r="Y45" s="11"/>
      <c r="Z45" s="11">
        <f t="shared" si="0"/>
        <v>19.5</v>
      </c>
    </row>
    <row r="46" spans="1:26">
      <c r="A46" s="11">
        <f t="shared" si="1"/>
        <v>0</v>
      </c>
      <c r="B46" s="10" t="s">
        <v>20</v>
      </c>
      <c r="C46" s="10" t="s">
        <v>4</v>
      </c>
      <c r="D46" s="12">
        <v>24.51</v>
      </c>
      <c r="E46" s="11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4"/>
      <c r="X46" s="11"/>
      <c r="Y46" s="11"/>
      <c r="Z46" s="11">
        <f t="shared" si="0"/>
        <v>0</v>
      </c>
    </row>
    <row r="47" spans="1:26">
      <c r="A47" s="11">
        <f t="shared" si="1"/>
        <v>0</v>
      </c>
      <c r="B47" s="10" t="s">
        <v>19</v>
      </c>
      <c r="C47" s="10" t="s">
        <v>4</v>
      </c>
      <c r="D47" s="12">
        <v>22.02</v>
      </c>
      <c r="E47" s="11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4"/>
      <c r="X47" s="11"/>
      <c r="Y47" s="11"/>
      <c r="Z47" s="11">
        <f t="shared" si="0"/>
        <v>0</v>
      </c>
    </row>
    <row r="48" spans="1:26">
      <c r="A48" s="11">
        <f t="shared" si="1"/>
        <v>0</v>
      </c>
      <c r="B48" s="10" t="s">
        <v>21</v>
      </c>
      <c r="C48" s="10" t="s">
        <v>4</v>
      </c>
      <c r="D48" s="12">
        <v>29.51</v>
      </c>
      <c r="E48" s="11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4"/>
      <c r="X48" s="11"/>
      <c r="Y48" s="11"/>
      <c r="Z48" s="11">
        <f t="shared" si="0"/>
        <v>0</v>
      </c>
    </row>
    <row r="49" spans="1:26">
      <c r="A49" s="11">
        <f t="shared" si="1"/>
        <v>27.2</v>
      </c>
      <c r="B49" s="10" t="s">
        <v>21</v>
      </c>
      <c r="C49" s="10" t="s">
        <v>4</v>
      </c>
      <c r="D49" s="12">
        <v>28</v>
      </c>
      <c r="E49" s="11">
        <v>9.75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>
        <v>28</v>
      </c>
      <c r="U49" s="13"/>
      <c r="V49" s="13"/>
      <c r="W49" s="14"/>
      <c r="X49" s="11"/>
      <c r="Y49" s="11"/>
      <c r="Z49" s="11">
        <f t="shared" si="0"/>
        <v>37.75</v>
      </c>
    </row>
    <row r="50" spans="1:26">
      <c r="A50" s="11">
        <f t="shared" si="1"/>
        <v>0</v>
      </c>
      <c r="B50" s="10" t="s">
        <v>21</v>
      </c>
      <c r="C50" s="10" t="s">
        <v>4</v>
      </c>
      <c r="D50" s="12">
        <v>16.97</v>
      </c>
      <c r="E50" s="11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4"/>
      <c r="X50" s="11"/>
      <c r="Y50" s="11"/>
      <c r="Z50" s="11">
        <f t="shared" si="0"/>
        <v>0</v>
      </c>
    </row>
    <row r="51" spans="1:26">
      <c r="A51" s="11">
        <f t="shared" si="1"/>
        <v>0</v>
      </c>
      <c r="B51" s="10" t="s">
        <v>21</v>
      </c>
      <c r="C51" s="10" t="s">
        <v>4</v>
      </c>
      <c r="D51" s="12">
        <v>22.6</v>
      </c>
      <c r="E51" s="11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4"/>
      <c r="X51" s="11"/>
      <c r="Y51" s="11"/>
      <c r="Z51" s="11">
        <f t="shared" si="0"/>
        <v>0</v>
      </c>
    </row>
    <row r="52" spans="1:26">
      <c r="A52" s="11">
        <f t="shared" si="1"/>
        <v>0</v>
      </c>
      <c r="B52" s="10" t="s">
        <v>22</v>
      </c>
      <c r="C52" s="10" t="s">
        <v>4</v>
      </c>
      <c r="D52" s="12">
        <v>21.34</v>
      </c>
      <c r="E52" s="11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4"/>
      <c r="X52" s="11"/>
      <c r="Y52" s="11"/>
      <c r="Z52" s="11">
        <f t="shared" si="0"/>
        <v>0</v>
      </c>
    </row>
    <row r="53" spans="1:26">
      <c r="A53" s="11">
        <f t="shared" si="1"/>
        <v>2.4500000000000002</v>
      </c>
      <c r="B53" s="10" t="s">
        <v>22</v>
      </c>
      <c r="C53" s="10" t="s">
        <v>4</v>
      </c>
      <c r="D53" s="12">
        <v>19.5</v>
      </c>
      <c r="E53" s="11">
        <v>2.4500000000000002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4"/>
      <c r="X53" s="11"/>
      <c r="Y53" s="11"/>
      <c r="Z53" s="11">
        <f t="shared" si="0"/>
        <v>2.4500000000000002</v>
      </c>
    </row>
    <row r="54" spans="1:26">
      <c r="A54" s="11">
        <f t="shared" si="1"/>
        <v>10</v>
      </c>
      <c r="B54" s="10" t="s">
        <v>22</v>
      </c>
      <c r="C54" s="10" t="s">
        <v>4</v>
      </c>
      <c r="D54" s="12">
        <v>20</v>
      </c>
      <c r="E54" s="11">
        <v>10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4"/>
      <c r="X54" s="11"/>
      <c r="Y54" s="11"/>
      <c r="Z54" s="11">
        <f t="shared" si="0"/>
        <v>10</v>
      </c>
    </row>
    <row r="55" spans="1:26">
      <c r="A55" s="11">
        <f t="shared" si="1"/>
        <v>0</v>
      </c>
      <c r="B55" s="10" t="s">
        <v>22</v>
      </c>
      <c r="C55" s="10" t="s">
        <v>4</v>
      </c>
      <c r="D55" s="12">
        <v>20.96</v>
      </c>
      <c r="E55" s="11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4"/>
      <c r="X55" s="11"/>
      <c r="Y55" s="11"/>
      <c r="Z55" s="11">
        <f t="shared" si="0"/>
        <v>0</v>
      </c>
    </row>
    <row r="56" spans="1:26">
      <c r="A56" s="11">
        <f t="shared" si="1"/>
        <v>0</v>
      </c>
      <c r="B56" s="10" t="s">
        <v>23</v>
      </c>
      <c r="C56" s="10" t="s">
        <v>4</v>
      </c>
      <c r="D56" s="12">
        <v>20</v>
      </c>
      <c r="E56" s="11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4"/>
      <c r="X56" s="11"/>
      <c r="Y56" s="11"/>
      <c r="Z56" s="11">
        <f t="shared" si="0"/>
        <v>0</v>
      </c>
    </row>
    <row r="57" spans="1:26">
      <c r="A57" s="11">
        <f t="shared" si="1"/>
        <v>0</v>
      </c>
      <c r="B57" s="10" t="s">
        <v>24</v>
      </c>
      <c r="C57" s="10" t="s">
        <v>4</v>
      </c>
      <c r="D57" s="12">
        <v>44.29</v>
      </c>
      <c r="E57" s="11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4"/>
      <c r="X57" s="11"/>
      <c r="Y57" s="11"/>
      <c r="Z57" s="11">
        <f t="shared" si="0"/>
        <v>0</v>
      </c>
    </row>
    <row r="58" spans="1:26">
      <c r="A58" s="11">
        <f t="shared" si="1"/>
        <v>0</v>
      </c>
      <c r="B58" s="10" t="s">
        <v>25</v>
      </c>
      <c r="C58" s="10" t="s">
        <v>4</v>
      </c>
      <c r="D58" s="12">
        <v>172.86</v>
      </c>
      <c r="E58" s="11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4"/>
      <c r="X58" s="11"/>
      <c r="Y58" s="11"/>
      <c r="Z58" s="11">
        <f t="shared" si="0"/>
        <v>0</v>
      </c>
    </row>
    <row r="59" spans="1:26">
      <c r="A59" s="11">
        <f t="shared" si="1"/>
        <v>6.7</v>
      </c>
      <c r="B59" s="10" t="s">
        <v>25</v>
      </c>
      <c r="C59" s="10" t="s">
        <v>4</v>
      </c>
      <c r="D59" s="12">
        <v>102.86</v>
      </c>
      <c r="E59" s="11"/>
      <c r="F59" s="13"/>
      <c r="G59" s="13"/>
      <c r="H59" s="13"/>
      <c r="I59" s="13"/>
      <c r="J59" s="13">
        <v>8.4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4"/>
      <c r="X59" s="11"/>
      <c r="Y59" s="11"/>
      <c r="Z59" s="11">
        <f t="shared" si="0"/>
        <v>8.4</v>
      </c>
    </row>
    <row r="60" spans="1:26">
      <c r="A60" s="11">
        <f t="shared" si="1"/>
        <v>0</v>
      </c>
      <c r="B60" s="10" t="s">
        <v>26</v>
      </c>
      <c r="C60" s="10" t="s">
        <v>4</v>
      </c>
      <c r="D60" s="12">
        <v>40.99</v>
      </c>
      <c r="E60" s="11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4"/>
      <c r="X60" s="11"/>
      <c r="Y60" s="11"/>
      <c r="Z60" s="11">
        <f t="shared" si="0"/>
        <v>0</v>
      </c>
    </row>
    <row r="61" spans="1:26">
      <c r="A61" s="11">
        <f t="shared" si="1"/>
        <v>-13.294000000000002</v>
      </c>
      <c r="B61" s="10" t="s">
        <v>27</v>
      </c>
      <c r="C61" s="10" t="s">
        <v>4</v>
      </c>
      <c r="D61" s="12">
        <v>27</v>
      </c>
      <c r="E61" s="11">
        <v>5.266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>
        <v>10</v>
      </c>
      <c r="U61" s="13"/>
      <c r="V61" s="13"/>
      <c r="W61" s="14"/>
      <c r="X61" s="11"/>
      <c r="Y61" s="11"/>
      <c r="Z61" s="11">
        <f t="shared" si="0"/>
        <v>15.266</v>
      </c>
    </row>
    <row r="62" spans="1:26">
      <c r="A62" s="11">
        <f t="shared" si="1"/>
        <v>0</v>
      </c>
      <c r="B62" s="10" t="s">
        <v>27</v>
      </c>
      <c r="C62" s="10" t="s">
        <v>4</v>
      </c>
      <c r="D62" s="12">
        <v>29.05</v>
      </c>
      <c r="E62" s="11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4"/>
      <c r="X62" s="11"/>
      <c r="Y62" s="11"/>
      <c r="Z62" s="11">
        <f t="shared" si="0"/>
        <v>0</v>
      </c>
    </row>
    <row r="63" spans="1:26">
      <c r="A63" s="11">
        <f t="shared" si="1"/>
        <v>0</v>
      </c>
      <c r="B63" s="10" t="s">
        <v>28</v>
      </c>
      <c r="C63" s="10" t="s">
        <v>4</v>
      </c>
      <c r="D63" s="12">
        <v>31.59</v>
      </c>
      <c r="E63" s="11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4"/>
      <c r="X63" s="11"/>
      <c r="Y63" s="11"/>
      <c r="Z63" s="11">
        <f t="shared" si="0"/>
        <v>0</v>
      </c>
    </row>
    <row r="64" spans="1:26">
      <c r="A64" s="11">
        <f t="shared" si="1"/>
        <v>0</v>
      </c>
      <c r="B64" s="10" t="s">
        <v>28</v>
      </c>
      <c r="C64" s="10" t="s">
        <v>4</v>
      </c>
      <c r="D64" s="12">
        <v>32.39</v>
      </c>
      <c r="E64" s="11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4"/>
      <c r="X64" s="11"/>
      <c r="Y64" s="11"/>
      <c r="Z64" s="11">
        <f t="shared" si="0"/>
        <v>0</v>
      </c>
    </row>
    <row r="65" spans="1:26">
      <c r="A65" s="11">
        <f t="shared" si="1"/>
        <v>-4.9799999999999995</v>
      </c>
      <c r="B65" s="10" t="s">
        <v>28</v>
      </c>
      <c r="C65" s="10" t="s">
        <v>4</v>
      </c>
      <c r="D65" s="12">
        <v>33.75</v>
      </c>
      <c r="E65" s="11">
        <v>7.61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4"/>
      <c r="X65" s="11"/>
      <c r="Y65" s="11"/>
      <c r="Z65" s="11">
        <f t="shared" si="0"/>
        <v>7.61</v>
      </c>
    </row>
    <row r="66" spans="1:26">
      <c r="A66" s="11">
        <f t="shared" si="1"/>
        <v>0</v>
      </c>
      <c r="B66" s="10" t="s">
        <v>29</v>
      </c>
      <c r="C66" s="10" t="s">
        <v>4</v>
      </c>
      <c r="D66" s="12">
        <v>28.87</v>
      </c>
      <c r="E66" s="11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/>
      <c r="X66" s="11"/>
      <c r="Y66" s="11"/>
      <c r="Z66" s="11">
        <f t="shared" si="0"/>
        <v>0</v>
      </c>
    </row>
    <row r="67" spans="1:26">
      <c r="A67" s="11">
        <f t="shared" si="1"/>
        <v>0</v>
      </c>
      <c r="B67" s="10" t="s">
        <v>30</v>
      </c>
      <c r="C67" s="10" t="s">
        <v>4</v>
      </c>
      <c r="D67" s="12">
        <v>54.2</v>
      </c>
      <c r="E67" s="11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4"/>
      <c r="X67" s="11"/>
      <c r="Y67" s="11"/>
      <c r="Z67" s="11">
        <f t="shared" si="0"/>
        <v>0</v>
      </c>
    </row>
    <row r="68" spans="1:26">
      <c r="A68" s="11">
        <f t="shared" si="1"/>
        <v>99.601999999999975</v>
      </c>
      <c r="B68" s="10" t="s">
        <v>29</v>
      </c>
      <c r="C68" s="10" t="s">
        <v>4</v>
      </c>
      <c r="D68" s="12">
        <v>34</v>
      </c>
      <c r="E68" s="11">
        <v>28.052</v>
      </c>
      <c r="F68" s="13">
        <v>50</v>
      </c>
      <c r="G68" s="13"/>
      <c r="H68" s="13"/>
      <c r="I68" s="13"/>
      <c r="J68" s="13">
        <v>75</v>
      </c>
      <c r="K68" s="13"/>
      <c r="L68" s="13"/>
      <c r="M68" s="13"/>
      <c r="N68" s="13"/>
      <c r="O68" s="13">
        <v>50</v>
      </c>
      <c r="P68" s="13"/>
      <c r="Q68" s="13"/>
      <c r="R68" s="13"/>
      <c r="S68" s="13"/>
      <c r="T68" s="13">
        <v>50</v>
      </c>
      <c r="U68" s="13"/>
      <c r="V68" s="13"/>
      <c r="W68" s="14"/>
      <c r="X68" s="11"/>
      <c r="Y68" s="11"/>
      <c r="Z68" s="11">
        <f t="shared" si="0"/>
        <v>253.05199999999999</v>
      </c>
    </row>
    <row r="69" spans="1:26">
      <c r="A69" s="11">
        <f t="shared" si="1"/>
        <v>0</v>
      </c>
      <c r="B69" s="10" t="s">
        <v>31</v>
      </c>
      <c r="C69" s="10" t="s">
        <v>4</v>
      </c>
      <c r="D69" s="12">
        <v>33.28</v>
      </c>
      <c r="E69" s="11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4"/>
      <c r="X69" s="11"/>
      <c r="Y69" s="11"/>
      <c r="Z69" s="11">
        <f t="shared" si="0"/>
        <v>0</v>
      </c>
    </row>
    <row r="70" spans="1:26">
      <c r="A70" s="11">
        <f t="shared" si="1"/>
        <v>0</v>
      </c>
      <c r="B70" s="10" t="s">
        <v>32</v>
      </c>
      <c r="C70" s="10" t="s">
        <v>4</v>
      </c>
      <c r="D70" s="12">
        <v>80</v>
      </c>
      <c r="E70" s="11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4"/>
      <c r="X70" s="11"/>
      <c r="Y70" s="11"/>
      <c r="Z70" s="11">
        <f t="shared" si="0"/>
        <v>0</v>
      </c>
    </row>
    <row r="71" spans="1:26">
      <c r="A71" s="11">
        <f t="shared" si="1"/>
        <v>0</v>
      </c>
      <c r="B71" s="10" t="s">
        <v>33</v>
      </c>
      <c r="C71" s="10" t="s">
        <v>4</v>
      </c>
      <c r="D71" s="12">
        <v>53.56</v>
      </c>
      <c r="E71" s="11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4"/>
      <c r="X71" s="11"/>
      <c r="Y71" s="11"/>
      <c r="Z71" s="11">
        <f t="shared" si="0"/>
        <v>0</v>
      </c>
    </row>
    <row r="72" spans="1:26">
      <c r="A72" s="11">
        <f t="shared" si="1"/>
        <v>0</v>
      </c>
      <c r="B72" s="10" t="s">
        <v>34</v>
      </c>
      <c r="C72" s="10" t="s">
        <v>4</v>
      </c>
      <c r="D72" s="12">
        <v>403.7</v>
      </c>
      <c r="E72" s="11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4"/>
      <c r="X72" s="11"/>
      <c r="Y72" s="11"/>
      <c r="Z72" s="11">
        <f t="shared" si="0"/>
        <v>0</v>
      </c>
    </row>
    <row r="73" spans="1:26">
      <c r="A73" s="11">
        <f t="shared" si="1"/>
        <v>0</v>
      </c>
      <c r="B73" s="10" t="s">
        <v>34</v>
      </c>
      <c r="C73" s="10" t="s">
        <v>4</v>
      </c>
      <c r="D73" s="12">
        <v>264.5</v>
      </c>
      <c r="E73" s="11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4"/>
      <c r="X73" s="11"/>
      <c r="Y73" s="11"/>
      <c r="Z73" s="11">
        <f t="shared" si="0"/>
        <v>0</v>
      </c>
    </row>
    <row r="74" spans="1:26">
      <c r="A74" s="11">
        <f t="shared" si="1"/>
        <v>5.5899999999999928</v>
      </c>
      <c r="B74" s="16" t="s">
        <v>34</v>
      </c>
      <c r="C74" s="16" t="s">
        <v>4</v>
      </c>
      <c r="D74" s="15">
        <v>400</v>
      </c>
      <c r="E74" s="11">
        <v>1.54</v>
      </c>
      <c r="F74" s="13"/>
      <c r="G74" s="13"/>
      <c r="H74" s="13"/>
      <c r="I74" s="13"/>
      <c r="J74" s="13">
        <v>5.6</v>
      </c>
      <c r="K74" s="13"/>
      <c r="L74" s="13"/>
      <c r="M74" s="13"/>
      <c r="N74" s="13"/>
      <c r="O74" s="13">
        <v>5.6</v>
      </c>
      <c r="P74" s="13"/>
      <c r="Q74" s="13"/>
      <c r="R74" s="13"/>
      <c r="S74" s="13"/>
      <c r="T74" s="13">
        <v>5.6</v>
      </c>
      <c r="U74" s="13"/>
      <c r="V74" s="13"/>
      <c r="W74" s="14"/>
      <c r="X74" s="11"/>
      <c r="Y74" s="11"/>
      <c r="Z74" s="11">
        <f t="shared" si="0"/>
        <v>18.339999999999996</v>
      </c>
    </row>
    <row r="75" spans="1:26">
      <c r="A75" s="11">
        <f t="shared" si="1"/>
        <v>0</v>
      </c>
      <c r="B75" s="10" t="s">
        <v>34</v>
      </c>
      <c r="C75" s="10" t="s">
        <v>4</v>
      </c>
      <c r="D75" s="12">
        <v>372.8</v>
      </c>
      <c r="E75" s="11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4"/>
      <c r="X75" s="11"/>
      <c r="Y75" s="11"/>
      <c r="Z75" s="11">
        <f t="shared" si="0"/>
        <v>0</v>
      </c>
    </row>
    <row r="76" spans="1:26">
      <c r="A76" s="11">
        <f t="shared" si="1"/>
        <v>0</v>
      </c>
      <c r="B76" s="10" t="s">
        <v>35</v>
      </c>
      <c r="C76" s="10" t="s">
        <v>4</v>
      </c>
      <c r="D76" s="12">
        <v>200</v>
      </c>
      <c r="E76" s="11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4"/>
      <c r="X76" s="11"/>
      <c r="Y76" s="11"/>
      <c r="Z76" s="11">
        <f t="shared" si="0"/>
        <v>0</v>
      </c>
    </row>
    <row r="77" spans="1:26">
      <c r="A77" s="11">
        <f t="shared" si="1"/>
        <v>13.2</v>
      </c>
      <c r="B77" s="10" t="s">
        <v>36</v>
      </c>
      <c r="C77" s="10" t="s">
        <v>4</v>
      </c>
      <c r="D77" s="12">
        <v>145.46</v>
      </c>
      <c r="E77" s="11">
        <v>13.2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4"/>
      <c r="X77" s="11"/>
      <c r="Y77" s="11"/>
      <c r="Z77" s="11">
        <f t="shared" ref="Z77:Z140" si="2">SUM(E77:Y77)</f>
        <v>13.2</v>
      </c>
    </row>
    <row r="78" spans="1:26">
      <c r="A78" s="11">
        <f t="shared" ref="A78:A141" si="3">Z78-Z351</f>
        <v>0</v>
      </c>
      <c r="B78" s="10" t="s">
        <v>37</v>
      </c>
      <c r="C78" s="10" t="s">
        <v>4</v>
      </c>
      <c r="D78" s="12">
        <v>720</v>
      </c>
      <c r="E78" s="11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4"/>
      <c r="X78" s="11"/>
      <c r="Y78" s="11"/>
      <c r="Z78" s="11">
        <f t="shared" si="2"/>
        <v>0</v>
      </c>
    </row>
    <row r="79" spans="1:26">
      <c r="A79" s="11">
        <f t="shared" si="3"/>
        <v>1.6</v>
      </c>
      <c r="B79" s="10" t="s">
        <v>38</v>
      </c>
      <c r="C79" s="10" t="s">
        <v>4</v>
      </c>
      <c r="D79" s="12">
        <v>670</v>
      </c>
      <c r="E79" s="11">
        <v>2</v>
      </c>
      <c r="F79" s="13"/>
      <c r="G79" s="13"/>
      <c r="H79" s="13"/>
      <c r="I79" s="13"/>
      <c r="J79" s="13"/>
      <c r="K79" s="13"/>
      <c r="L79" s="13"/>
      <c r="M79" s="13"/>
      <c r="N79" s="13"/>
      <c r="O79" s="13">
        <v>2</v>
      </c>
      <c r="P79" s="13"/>
      <c r="Q79" s="13"/>
      <c r="R79" s="13"/>
      <c r="S79" s="13"/>
      <c r="T79" s="13"/>
      <c r="U79" s="13"/>
      <c r="V79" s="13"/>
      <c r="W79" s="14"/>
      <c r="X79" s="11"/>
      <c r="Y79" s="11"/>
      <c r="Z79" s="11">
        <f t="shared" si="2"/>
        <v>4</v>
      </c>
    </row>
    <row r="80" spans="1:26">
      <c r="A80" s="11">
        <f t="shared" si="3"/>
        <v>0.69999999999999973</v>
      </c>
      <c r="B80" s="10" t="s">
        <v>39</v>
      </c>
      <c r="C80" s="10" t="s">
        <v>4</v>
      </c>
      <c r="D80" s="12">
        <v>430</v>
      </c>
      <c r="E80" s="11">
        <v>0.7</v>
      </c>
      <c r="F80" s="13"/>
      <c r="G80" s="13"/>
      <c r="H80" s="13"/>
      <c r="I80" s="13"/>
      <c r="J80" s="13"/>
      <c r="K80" s="13"/>
      <c r="L80" s="13"/>
      <c r="M80" s="13"/>
      <c r="N80" s="13"/>
      <c r="O80" s="13">
        <v>2.4</v>
      </c>
      <c r="P80" s="13"/>
      <c r="Q80" s="13"/>
      <c r="R80" s="13"/>
      <c r="S80" s="13"/>
      <c r="T80" s="13"/>
      <c r="U80" s="13"/>
      <c r="V80" s="13"/>
      <c r="W80" s="14"/>
      <c r="X80" s="11"/>
      <c r="Y80" s="11"/>
      <c r="Z80" s="11">
        <f t="shared" si="2"/>
        <v>3.0999999999999996</v>
      </c>
    </row>
    <row r="81" spans="1:26">
      <c r="A81" s="11">
        <f t="shared" si="3"/>
        <v>0</v>
      </c>
      <c r="B81" s="10" t="s">
        <v>40</v>
      </c>
      <c r="C81" s="10" t="s">
        <v>4</v>
      </c>
      <c r="D81" s="12">
        <v>134</v>
      </c>
      <c r="E81" s="11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4"/>
      <c r="X81" s="11"/>
      <c r="Y81" s="11"/>
      <c r="Z81" s="11">
        <f t="shared" si="2"/>
        <v>0</v>
      </c>
    </row>
    <row r="82" spans="1:26">
      <c r="A82" s="11">
        <f t="shared" si="3"/>
        <v>0</v>
      </c>
      <c r="B82" s="10" t="s">
        <v>41</v>
      </c>
      <c r="C82" s="10" t="s">
        <v>4</v>
      </c>
      <c r="D82" s="12">
        <v>142</v>
      </c>
      <c r="E82" s="11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4"/>
      <c r="X82" s="11"/>
      <c r="Y82" s="11"/>
      <c r="Z82" s="11">
        <f t="shared" si="2"/>
        <v>0</v>
      </c>
    </row>
    <row r="83" spans="1:26">
      <c r="A83" s="11">
        <f t="shared" si="3"/>
        <v>0</v>
      </c>
      <c r="B83" s="10" t="s">
        <v>40</v>
      </c>
      <c r="C83" s="10" t="s">
        <v>4</v>
      </c>
      <c r="D83" s="15">
        <v>144.9</v>
      </c>
      <c r="E83" s="11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4"/>
      <c r="X83" s="11"/>
      <c r="Y83" s="11"/>
      <c r="Z83" s="11">
        <f t="shared" si="2"/>
        <v>0</v>
      </c>
    </row>
    <row r="84" spans="1:26">
      <c r="A84" s="11">
        <f t="shared" si="3"/>
        <v>0</v>
      </c>
      <c r="B84" s="10" t="s">
        <v>40</v>
      </c>
      <c r="C84" s="10" t="s">
        <v>4</v>
      </c>
      <c r="D84" s="12">
        <v>220</v>
      </c>
      <c r="E84" s="11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4"/>
      <c r="X84" s="11"/>
      <c r="Y84" s="11"/>
      <c r="Z84" s="11">
        <f t="shared" si="2"/>
        <v>0</v>
      </c>
    </row>
    <row r="85" spans="1:26">
      <c r="A85" s="11">
        <f t="shared" si="3"/>
        <v>-46.819999999999993</v>
      </c>
      <c r="B85" s="10" t="s">
        <v>42</v>
      </c>
      <c r="C85" s="10" t="s">
        <v>4</v>
      </c>
      <c r="D85" s="12">
        <v>240</v>
      </c>
      <c r="E85" s="11">
        <v>-33.869999999999997</v>
      </c>
      <c r="F85" s="13"/>
      <c r="G85" s="13"/>
      <c r="H85" s="13"/>
      <c r="I85" s="13"/>
      <c r="J85" s="13">
        <v>60</v>
      </c>
      <c r="K85" s="13"/>
      <c r="L85" s="13"/>
      <c r="M85" s="13"/>
      <c r="N85" s="13"/>
      <c r="O85" s="13"/>
      <c r="P85" s="13"/>
      <c r="Q85" s="13"/>
      <c r="R85" s="13"/>
      <c r="S85" s="13"/>
      <c r="T85" s="13">
        <v>50</v>
      </c>
      <c r="U85" s="13"/>
      <c r="V85" s="13"/>
      <c r="W85" s="14"/>
      <c r="X85" s="11"/>
      <c r="Y85" s="11"/>
      <c r="Z85" s="11">
        <f t="shared" si="2"/>
        <v>76.13</v>
      </c>
    </row>
    <row r="86" spans="1:26">
      <c r="A86" s="11">
        <f t="shared" si="3"/>
        <v>0</v>
      </c>
      <c r="B86" s="16" t="s">
        <v>43</v>
      </c>
      <c r="C86" s="16" t="s">
        <v>4</v>
      </c>
      <c r="D86" s="15">
        <v>290</v>
      </c>
      <c r="E86" s="11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4"/>
      <c r="X86" s="11"/>
      <c r="Y86" s="11"/>
      <c r="Z86" s="11">
        <f t="shared" si="2"/>
        <v>0</v>
      </c>
    </row>
    <row r="87" spans="1:26">
      <c r="A87" s="11">
        <f t="shared" si="3"/>
        <v>0</v>
      </c>
      <c r="B87" s="10" t="s">
        <v>44</v>
      </c>
      <c r="C87" s="10" t="s">
        <v>4</v>
      </c>
      <c r="D87" s="12">
        <v>340</v>
      </c>
      <c r="E87" s="11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4"/>
      <c r="X87" s="11"/>
      <c r="Y87" s="11"/>
      <c r="Z87" s="11">
        <f t="shared" si="2"/>
        <v>0</v>
      </c>
    </row>
    <row r="88" spans="1:26">
      <c r="A88" s="11">
        <f t="shared" si="3"/>
        <v>0</v>
      </c>
      <c r="B88" s="10" t="s">
        <v>45</v>
      </c>
      <c r="C88" s="10" t="s">
        <v>46</v>
      </c>
      <c r="D88" s="12">
        <v>86.44</v>
      </c>
      <c r="E88" s="11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/>
      <c r="X88" s="11"/>
      <c r="Y88" s="11"/>
      <c r="Z88" s="11">
        <f t="shared" si="2"/>
        <v>0</v>
      </c>
    </row>
    <row r="89" spans="1:26">
      <c r="A89" s="11">
        <f t="shared" si="3"/>
        <v>0</v>
      </c>
      <c r="B89" s="10" t="s">
        <v>47</v>
      </c>
      <c r="C89" s="10" t="s">
        <v>46</v>
      </c>
      <c r="D89" s="12">
        <v>85.8</v>
      </c>
      <c r="E89" s="11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4"/>
      <c r="X89" s="11"/>
      <c r="Y89" s="11"/>
      <c r="Z89" s="11">
        <f t="shared" si="2"/>
        <v>0</v>
      </c>
    </row>
    <row r="90" spans="1:26">
      <c r="A90" s="11">
        <f t="shared" si="3"/>
        <v>0</v>
      </c>
      <c r="B90" s="10" t="s">
        <v>48</v>
      </c>
      <c r="C90" s="10" t="s">
        <v>46</v>
      </c>
      <c r="D90" s="12">
        <v>84.74</v>
      </c>
      <c r="E90" s="11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4"/>
      <c r="X90" s="11"/>
      <c r="Y90" s="11"/>
      <c r="Z90" s="11">
        <f t="shared" si="2"/>
        <v>0</v>
      </c>
    </row>
    <row r="91" spans="1:26">
      <c r="A91" s="11">
        <f t="shared" si="3"/>
        <v>6.740000000000002</v>
      </c>
      <c r="B91" s="10" t="s">
        <v>49</v>
      </c>
      <c r="C91" s="10" t="s">
        <v>46</v>
      </c>
      <c r="D91" s="12">
        <v>85.56</v>
      </c>
      <c r="E91" s="11">
        <v>14.06</v>
      </c>
      <c r="F91" s="13">
        <v>21.6</v>
      </c>
      <c r="G91" s="13"/>
      <c r="H91" s="13"/>
      <c r="I91" s="13"/>
      <c r="J91" s="13">
        <v>32.4</v>
      </c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4"/>
      <c r="X91" s="11"/>
      <c r="Y91" s="11"/>
      <c r="Z91" s="11">
        <f t="shared" si="2"/>
        <v>68.06</v>
      </c>
    </row>
    <row r="92" spans="1:26">
      <c r="A92" s="11">
        <f t="shared" si="3"/>
        <v>0</v>
      </c>
      <c r="B92" s="10" t="s">
        <v>50</v>
      </c>
      <c r="C92" s="10" t="s">
        <v>46</v>
      </c>
      <c r="D92" s="12">
        <v>72</v>
      </c>
      <c r="E92" s="11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4"/>
      <c r="X92" s="11"/>
      <c r="Y92" s="11"/>
      <c r="Z92" s="11">
        <f t="shared" si="2"/>
        <v>0</v>
      </c>
    </row>
    <row r="93" spans="1:26">
      <c r="A93" s="11">
        <f t="shared" si="3"/>
        <v>0</v>
      </c>
      <c r="B93" s="10" t="s">
        <v>49</v>
      </c>
      <c r="C93" s="10" t="s">
        <v>46</v>
      </c>
      <c r="D93" s="12">
        <v>84.74</v>
      </c>
      <c r="E93" s="11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4"/>
      <c r="X93" s="11"/>
      <c r="Y93" s="11"/>
      <c r="Z93" s="11">
        <f t="shared" si="2"/>
        <v>0</v>
      </c>
    </row>
    <row r="94" spans="1:26">
      <c r="A94" s="11">
        <f t="shared" si="3"/>
        <v>0</v>
      </c>
      <c r="B94" s="10" t="s">
        <v>51</v>
      </c>
      <c r="C94" s="10" t="s">
        <v>46</v>
      </c>
      <c r="D94" s="12">
        <v>53</v>
      </c>
      <c r="E94" s="11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4"/>
      <c r="X94" s="11"/>
      <c r="Y94" s="11"/>
      <c r="Z94" s="11">
        <f t="shared" si="2"/>
        <v>0</v>
      </c>
    </row>
    <row r="95" spans="1:26">
      <c r="A95" s="11">
        <f t="shared" si="3"/>
        <v>0</v>
      </c>
      <c r="B95" s="10" t="s">
        <v>52</v>
      </c>
      <c r="C95" s="10" t="s">
        <v>4</v>
      </c>
      <c r="D95" s="12">
        <v>148.05000000000001</v>
      </c>
      <c r="E95" s="11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4"/>
      <c r="X95" s="11"/>
      <c r="Y95" s="11"/>
      <c r="Z95" s="11">
        <f t="shared" si="2"/>
        <v>0</v>
      </c>
    </row>
    <row r="96" spans="1:26">
      <c r="A96" s="11">
        <f t="shared" si="3"/>
        <v>0</v>
      </c>
      <c r="B96" s="10" t="s">
        <v>53</v>
      </c>
      <c r="C96" s="10" t="s">
        <v>46</v>
      </c>
      <c r="D96" s="12">
        <v>45</v>
      </c>
      <c r="E96" s="11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4"/>
      <c r="X96" s="11"/>
      <c r="Y96" s="11"/>
      <c r="Z96" s="11">
        <f t="shared" si="2"/>
        <v>0</v>
      </c>
    </row>
    <row r="97" spans="1:26">
      <c r="A97" s="11">
        <f t="shared" si="3"/>
        <v>0</v>
      </c>
      <c r="B97" s="10" t="s">
        <v>54</v>
      </c>
      <c r="C97" s="10" t="s">
        <v>46</v>
      </c>
      <c r="D97" s="12">
        <v>62</v>
      </c>
      <c r="E97" s="11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4"/>
      <c r="X97" s="11"/>
      <c r="Y97" s="11"/>
      <c r="Z97" s="11">
        <f t="shared" si="2"/>
        <v>0</v>
      </c>
    </row>
    <row r="98" spans="1:26">
      <c r="A98" s="11">
        <f t="shared" si="3"/>
        <v>0</v>
      </c>
      <c r="B98" s="10" t="s">
        <v>54</v>
      </c>
      <c r="C98" s="10" t="s">
        <v>46</v>
      </c>
      <c r="D98" s="12">
        <v>55.32</v>
      </c>
      <c r="E98" s="11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4"/>
      <c r="X98" s="11"/>
      <c r="Y98" s="11"/>
      <c r="Z98" s="11">
        <f t="shared" si="2"/>
        <v>0</v>
      </c>
    </row>
    <row r="99" spans="1:26">
      <c r="A99" s="11">
        <f t="shared" si="3"/>
        <v>-54.493000000000023</v>
      </c>
      <c r="B99" s="10" t="s">
        <v>55</v>
      </c>
      <c r="C99" s="10" t="s">
        <v>46</v>
      </c>
      <c r="D99" s="12">
        <v>60</v>
      </c>
      <c r="E99" s="11">
        <v>54.237000000000002</v>
      </c>
      <c r="F99" s="13">
        <v>72</v>
      </c>
      <c r="G99" s="13"/>
      <c r="H99" s="13"/>
      <c r="I99" s="13"/>
      <c r="J99" s="13">
        <v>72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4"/>
      <c r="X99" s="11"/>
      <c r="Y99" s="11"/>
      <c r="Z99" s="11">
        <f t="shared" si="2"/>
        <v>198.23699999999999</v>
      </c>
    </row>
    <row r="100" spans="1:26">
      <c r="A100" s="11">
        <f t="shared" si="3"/>
        <v>0</v>
      </c>
      <c r="B100" s="10" t="s">
        <v>55</v>
      </c>
      <c r="C100" s="10" t="s">
        <v>46</v>
      </c>
      <c r="D100" s="12">
        <v>59.9</v>
      </c>
      <c r="E100" s="11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1"/>
      <c r="Y100" s="11"/>
      <c r="Z100" s="11">
        <f t="shared" si="2"/>
        <v>0</v>
      </c>
    </row>
    <row r="101" spans="1:26">
      <c r="A101" s="11">
        <f t="shared" si="3"/>
        <v>0</v>
      </c>
      <c r="B101" s="10" t="s">
        <v>55</v>
      </c>
      <c r="C101" s="10" t="s">
        <v>46</v>
      </c>
      <c r="D101" s="12">
        <v>58.3</v>
      </c>
      <c r="E101" s="11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/>
      <c r="X101" s="11"/>
      <c r="Y101" s="11"/>
      <c r="Z101" s="11">
        <f t="shared" si="2"/>
        <v>0</v>
      </c>
    </row>
    <row r="102" spans="1:26">
      <c r="A102" s="11">
        <f t="shared" si="3"/>
        <v>0</v>
      </c>
      <c r="B102" s="10" t="s">
        <v>56</v>
      </c>
      <c r="C102" s="10" t="s">
        <v>4</v>
      </c>
      <c r="D102" s="12">
        <v>188.35</v>
      </c>
      <c r="E102" s="11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/>
      <c r="X102" s="11"/>
      <c r="Y102" s="11"/>
      <c r="Z102" s="11">
        <f t="shared" si="2"/>
        <v>0</v>
      </c>
    </row>
    <row r="103" spans="1:26">
      <c r="A103" s="11">
        <f t="shared" si="3"/>
        <v>0.74</v>
      </c>
      <c r="B103" s="10" t="s">
        <v>56</v>
      </c>
      <c r="C103" s="10" t="s">
        <v>4</v>
      </c>
      <c r="D103" s="12">
        <v>202.65</v>
      </c>
      <c r="E103" s="11">
        <v>0.74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4"/>
      <c r="X103" s="11"/>
      <c r="Y103" s="11"/>
      <c r="Z103" s="11">
        <f t="shared" si="2"/>
        <v>0.74</v>
      </c>
    </row>
    <row r="104" spans="1:26">
      <c r="A104" s="11">
        <f>Z104-Z377</f>
        <v>3.3900000000000006</v>
      </c>
      <c r="B104" s="10" t="s">
        <v>56</v>
      </c>
      <c r="C104" s="10" t="s">
        <v>4</v>
      </c>
      <c r="D104" s="12">
        <v>188.24</v>
      </c>
      <c r="E104" s="11">
        <v>5.96</v>
      </c>
      <c r="F104" s="13">
        <v>8.16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4"/>
      <c r="X104" s="11"/>
      <c r="Y104" s="11"/>
      <c r="Z104" s="11">
        <f t="shared" si="2"/>
        <v>14.120000000000001</v>
      </c>
    </row>
    <row r="105" spans="1:26">
      <c r="A105" s="11">
        <f t="shared" si="3"/>
        <v>0</v>
      </c>
      <c r="B105" s="10" t="s">
        <v>57</v>
      </c>
      <c r="C105" s="10" t="s">
        <v>4</v>
      </c>
      <c r="D105" s="12">
        <v>118.4</v>
      </c>
      <c r="E105" s="11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4"/>
      <c r="X105" s="11"/>
      <c r="Y105" s="11"/>
      <c r="Z105" s="11">
        <f t="shared" si="2"/>
        <v>0</v>
      </c>
    </row>
    <row r="106" spans="1:26">
      <c r="A106" s="11">
        <f t="shared" si="3"/>
        <v>0</v>
      </c>
      <c r="B106" s="10" t="s">
        <v>58</v>
      </c>
      <c r="C106" s="10" t="s">
        <v>4</v>
      </c>
      <c r="D106" s="12">
        <v>140.15</v>
      </c>
      <c r="E106" s="11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1"/>
      <c r="Y106" s="11"/>
      <c r="Z106" s="11">
        <f t="shared" si="2"/>
        <v>0</v>
      </c>
    </row>
    <row r="107" spans="1:26">
      <c r="A107" s="11">
        <f>Z107-Z380</f>
        <v>12.299999999999997</v>
      </c>
      <c r="B107" s="10" t="s">
        <v>58</v>
      </c>
      <c r="C107" s="10" t="s">
        <v>4</v>
      </c>
      <c r="D107" s="12">
        <v>130</v>
      </c>
      <c r="E107" s="11"/>
      <c r="F107" s="13">
        <v>9.6</v>
      </c>
      <c r="G107" s="13"/>
      <c r="H107" s="13"/>
      <c r="I107" s="13"/>
      <c r="J107" s="13">
        <v>20.8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1"/>
      <c r="Y107" s="11"/>
      <c r="Z107" s="11">
        <f t="shared" si="2"/>
        <v>30.4</v>
      </c>
    </row>
    <row r="108" spans="1:26">
      <c r="A108" s="11">
        <f t="shared" si="3"/>
        <v>0</v>
      </c>
      <c r="B108" s="10" t="s">
        <v>58</v>
      </c>
      <c r="C108" s="10" t="s">
        <v>4</v>
      </c>
      <c r="D108" s="12">
        <v>171.93</v>
      </c>
      <c r="E108" s="11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4"/>
      <c r="X108" s="11"/>
      <c r="Y108" s="11"/>
      <c r="Z108" s="11">
        <f t="shared" si="2"/>
        <v>0</v>
      </c>
    </row>
    <row r="109" spans="1:26">
      <c r="A109" s="11">
        <f t="shared" si="3"/>
        <v>6.4</v>
      </c>
      <c r="B109" s="10" t="s">
        <v>59</v>
      </c>
      <c r="C109" s="10" t="s">
        <v>4</v>
      </c>
      <c r="D109" s="12">
        <v>284.89999999999998</v>
      </c>
      <c r="E109" s="11">
        <v>6.4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4"/>
      <c r="X109" s="11"/>
      <c r="Y109" s="11"/>
      <c r="Z109" s="11">
        <f t="shared" si="2"/>
        <v>6.4</v>
      </c>
    </row>
    <row r="110" spans="1:26">
      <c r="A110" s="11">
        <f t="shared" si="3"/>
        <v>0</v>
      </c>
      <c r="B110" s="10" t="s">
        <v>60</v>
      </c>
      <c r="C110" s="10" t="s">
        <v>4</v>
      </c>
      <c r="D110" s="12">
        <v>242.6</v>
      </c>
      <c r="E110" s="11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4"/>
      <c r="X110" s="11"/>
      <c r="Y110" s="11"/>
      <c r="Z110" s="11">
        <f t="shared" si="2"/>
        <v>0</v>
      </c>
    </row>
    <row r="111" spans="1:26">
      <c r="A111" s="11">
        <f t="shared" si="3"/>
        <v>0</v>
      </c>
      <c r="B111" s="10" t="s">
        <v>61</v>
      </c>
      <c r="C111" s="10" t="s">
        <v>4</v>
      </c>
      <c r="D111" s="12">
        <v>88.67</v>
      </c>
      <c r="E111" s="11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4"/>
      <c r="X111" s="11"/>
      <c r="Y111" s="11"/>
      <c r="Z111" s="11">
        <f t="shared" si="2"/>
        <v>0</v>
      </c>
    </row>
    <row r="112" spans="1:26">
      <c r="A112" s="11">
        <f t="shared" si="3"/>
        <v>0</v>
      </c>
      <c r="B112" s="10" t="s">
        <v>62</v>
      </c>
      <c r="C112" s="10" t="s">
        <v>4</v>
      </c>
      <c r="D112" s="12">
        <v>112.94</v>
      </c>
      <c r="E112" s="11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4"/>
      <c r="X112" s="11"/>
      <c r="Y112" s="11"/>
      <c r="Z112" s="11">
        <f t="shared" si="2"/>
        <v>0</v>
      </c>
    </row>
    <row r="113" spans="1:26">
      <c r="A113" s="11">
        <f t="shared" si="3"/>
        <v>0</v>
      </c>
      <c r="B113" s="10" t="s">
        <v>62</v>
      </c>
      <c r="C113" s="10" t="s">
        <v>4</v>
      </c>
      <c r="D113" s="12">
        <v>119.28</v>
      </c>
      <c r="E113" s="11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4"/>
      <c r="X113" s="11"/>
      <c r="Y113" s="11"/>
      <c r="Z113" s="11">
        <f t="shared" si="2"/>
        <v>0</v>
      </c>
    </row>
    <row r="114" spans="1:26">
      <c r="A114" s="11">
        <f t="shared" si="3"/>
        <v>0</v>
      </c>
      <c r="B114" s="10" t="s">
        <v>63</v>
      </c>
      <c r="C114" s="10" t="s">
        <v>4</v>
      </c>
      <c r="D114" s="12">
        <v>132.22</v>
      </c>
      <c r="E114" s="11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4"/>
      <c r="X114" s="11"/>
      <c r="Y114" s="11"/>
      <c r="Z114" s="11">
        <f t="shared" si="2"/>
        <v>0</v>
      </c>
    </row>
    <row r="115" spans="1:26">
      <c r="A115" s="11">
        <f t="shared" si="3"/>
        <v>-0.85999999999999943</v>
      </c>
      <c r="B115" s="10" t="s">
        <v>64</v>
      </c>
      <c r="C115" s="10" t="s">
        <v>4</v>
      </c>
      <c r="D115" s="12">
        <v>125</v>
      </c>
      <c r="E115" s="11">
        <v>6.2</v>
      </c>
      <c r="F115" s="13">
        <v>6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4"/>
      <c r="X115" s="11"/>
      <c r="Y115" s="11"/>
      <c r="Z115" s="11">
        <f t="shared" si="2"/>
        <v>12.2</v>
      </c>
    </row>
    <row r="116" spans="1:26">
      <c r="A116" s="11">
        <f t="shared" si="3"/>
        <v>0</v>
      </c>
      <c r="B116" s="10" t="s">
        <v>65</v>
      </c>
      <c r="C116" s="10" t="s">
        <v>4</v>
      </c>
      <c r="D116" s="12">
        <v>128.93</v>
      </c>
      <c r="E116" s="11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4"/>
      <c r="X116" s="11"/>
      <c r="Y116" s="11"/>
      <c r="Z116" s="11">
        <f t="shared" si="2"/>
        <v>0</v>
      </c>
    </row>
    <row r="117" spans="1:26">
      <c r="A117" s="11">
        <f t="shared" si="3"/>
        <v>0</v>
      </c>
      <c r="B117" s="10" t="s">
        <v>65</v>
      </c>
      <c r="C117" s="10" t="s">
        <v>4</v>
      </c>
      <c r="D117" s="12">
        <v>140.80000000000001</v>
      </c>
      <c r="E117" s="11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1"/>
      <c r="Y117" s="11"/>
      <c r="Z117" s="11">
        <f t="shared" si="2"/>
        <v>0</v>
      </c>
    </row>
    <row r="118" spans="1:26">
      <c r="A118" s="11">
        <f t="shared" si="3"/>
        <v>0</v>
      </c>
      <c r="B118" s="10" t="s">
        <v>66</v>
      </c>
      <c r="C118" s="10" t="s">
        <v>4</v>
      </c>
      <c r="D118" s="12">
        <v>70.27</v>
      </c>
      <c r="E118" s="11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4"/>
      <c r="X118" s="11"/>
      <c r="Y118" s="11"/>
      <c r="Z118" s="11">
        <f t="shared" si="2"/>
        <v>0</v>
      </c>
    </row>
    <row r="119" spans="1:26">
      <c r="A119" s="11">
        <f t="shared" si="3"/>
        <v>0</v>
      </c>
      <c r="B119" s="10" t="s">
        <v>67</v>
      </c>
      <c r="C119" s="10" t="s">
        <v>4</v>
      </c>
      <c r="D119" s="12">
        <v>57.2</v>
      </c>
      <c r="E119" s="11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4"/>
      <c r="X119" s="11"/>
      <c r="Y119" s="11"/>
      <c r="Z119" s="11">
        <f t="shared" si="2"/>
        <v>0</v>
      </c>
    </row>
    <row r="120" spans="1:26">
      <c r="A120" s="11">
        <f t="shared" si="3"/>
        <v>14.064</v>
      </c>
      <c r="B120" s="10" t="s">
        <v>68</v>
      </c>
      <c r="C120" s="10" t="s">
        <v>4</v>
      </c>
      <c r="D120" s="12">
        <v>108.73</v>
      </c>
      <c r="E120" s="11">
        <v>25.533999999999999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4"/>
      <c r="X120" s="11"/>
      <c r="Y120" s="11"/>
      <c r="Z120" s="11">
        <f t="shared" si="2"/>
        <v>25.533999999999999</v>
      </c>
    </row>
    <row r="121" spans="1:26">
      <c r="A121" s="11">
        <f t="shared" si="3"/>
        <v>0</v>
      </c>
      <c r="B121" s="10" t="s">
        <v>69</v>
      </c>
      <c r="C121" s="10" t="s">
        <v>4</v>
      </c>
      <c r="D121" s="12">
        <v>81.819999999999993</v>
      </c>
      <c r="E121" s="11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1"/>
      <c r="Y121" s="11"/>
      <c r="Z121" s="11">
        <f t="shared" si="2"/>
        <v>0</v>
      </c>
    </row>
    <row r="122" spans="1:26">
      <c r="A122" s="11">
        <f t="shared" si="3"/>
        <v>0</v>
      </c>
      <c r="B122" s="10" t="s">
        <v>70</v>
      </c>
      <c r="C122" s="10" t="s">
        <v>4</v>
      </c>
      <c r="D122" s="12">
        <v>90</v>
      </c>
      <c r="E122" s="11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4"/>
      <c r="X122" s="11"/>
      <c r="Y122" s="11"/>
      <c r="Z122" s="11">
        <f t="shared" si="2"/>
        <v>0</v>
      </c>
    </row>
    <row r="123" spans="1:26">
      <c r="A123" s="11">
        <f t="shared" si="3"/>
        <v>0</v>
      </c>
      <c r="B123" s="10" t="s">
        <v>71</v>
      </c>
      <c r="C123" s="10" t="s">
        <v>4</v>
      </c>
      <c r="D123" s="12">
        <v>91.1</v>
      </c>
      <c r="E123" s="11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4"/>
      <c r="X123" s="11"/>
      <c r="Y123" s="11"/>
      <c r="Z123" s="11">
        <f t="shared" si="2"/>
        <v>0</v>
      </c>
    </row>
    <row r="124" spans="1:26">
      <c r="A124" s="11">
        <f t="shared" si="3"/>
        <v>0</v>
      </c>
      <c r="B124" s="10" t="s">
        <v>72</v>
      </c>
      <c r="C124" s="10" t="s">
        <v>73</v>
      </c>
      <c r="D124" s="12">
        <v>5.2</v>
      </c>
      <c r="E124" s="11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4"/>
      <c r="X124" s="11"/>
      <c r="Y124" s="11"/>
      <c r="Z124" s="11">
        <f t="shared" si="2"/>
        <v>0</v>
      </c>
    </row>
    <row r="125" spans="1:26">
      <c r="A125" s="11">
        <f t="shared" si="3"/>
        <v>0</v>
      </c>
      <c r="B125" s="10" t="s">
        <v>72</v>
      </c>
      <c r="C125" s="10" t="s">
        <v>73</v>
      </c>
      <c r="D125" s="12">
        <v>6.8</v>
      </c>
      <c r="E125" s="11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4"/>
      <c r="X125" s="11"/>
      <c r="Y125" s="11"/>
      <c r="Z125" s="11">
        <f t="shared" si="2"/>
        <v>0</v>
      </c>
    </row>
    <row r="126" spans="1:26">
      <c r="A126" s="11">
        <f t="shared" si="3"/>
        <v>0</v>
      </c>
      <c r="B126" s="10" t="s">
        <v>72</v>
      </c>
      <c r="C126" s="10" t="s">
        <v>73</v>
      </c>
      <c r="D126" s="12">
        <v>5.5</v>
      </c>
      <c r="E126" s="11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4"/>
      <c r="X126" s="11"/>
      <c r="Y126" s="11"/>
      <c r="Z126" s="11">
        <f t="shared" si="2"/>
        <v>0</v>
      </c>
    </row>
    <row r="127" spans="1:26">
      <c r="A127" s="11">
        <f t="shared" si="3"/>
        <v>0</v>
      </c>
      <c r="B127" s="10" t="s">
        <v>72</v>
      </c>
      <c r="C127" s="10" t="s">
        <v>73</v>
      </c>
      <c r="D127" s="12">
        <v>4.6100000000000003</v>
      </c>
      <c r="E127" s="11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4"/>
      <c r="X127" s="11"/>
      <c r="Y127" s="11"/>
      <c r="Z127" s="11">
        <f t="shared" si="2"/>
        <v>0</v>
      </c>
    </row>
    <row r="128" spans="1:26">
      <c r="A128" s="11">
        <f t="shared" si="3"/>
        <v>0</v>
      </c>
      <c r="B128" s="10" t="s">
        <v>72</v>
      </c>
      <c r="C128" s="10" t="s">
        <v>73</v>
      </c>
      <c r="D128" s="12">
        <v>5.6</v>
      </c>
      <c r="E128" s="11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4"/>
      <c r="X128" s="11"/>
      <c r="Y128" s="11"/>
      <c r="Z128" s="11">
        <f t="shared" si="2"/>
        <v>0</v>
      </c>
    </row>
    <row r="129" spans="1:26">
      <c r="A129" s="11">
        <f t="shared" si="3"/>
        <v>749.76999999999953</v>
      </c>
      <c r="B129" s="10" t="s">
        <v>72</v>
      </c>
      <c r="C129" s="10" t="s">
        <v>73</v>
      </c>
      <c r="D129" s="12">
        <v>6</v>
      </c>
      <c r="E129" s="11">
        <v>327.54000000000002</v>
      </c>
      <c r="F129" s="13">
        <v>1650</v>
      </c>
      <c r="G129" s="13"/>
      <c r="H129" s="13"/>
      <c r="I129" s="13"/>
      <c r="J129" s="13">
        <v>1080</v>
      </c>
      <c r="K129" s="13"/>
      <c r="L129" s="13"/>
      <c r="M129" s="13"/>
      <c r="N129" s="13"/>
      <c r="O129" s="13">
        <v>720</v>
      </c>
      <c r="P129" s="13"/>
      <c r="Q129" s="13"/>
      <c r="R129" s="13"/>
      <c r="S129" s="13"/>
      <c r="T129" s="13"/>
      <c r="U129" s="13"/>
      <c r="V129" s="13"/>
      <c r="W129" s="14"/>
      <c r="X129" s="11"/>
      <c r="Y129" s="11"/>
      <c r="Z129" s="11">
        <f t="shared" si="2"/>
        <v>3777.54</v>
      </c>
    </row>
    <row r="130" spans="1:26">
      <c r="A130" s="11">
        <f t="shared" si="3"/>
        <v>0</v>
      </c>
      <c r="B130" s="10" t="s">
        <v>74</v>
      </c>
      <c r="C130" s="10" t="s">
        <v>4</v>
      </c>
      <c r="D130" s="12">
        <v>16.510000000000002</v>
      </c>
      <c r="E130" s="11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4"/>
      <c r="X130" s="11"/>
      <c r="Y130" s="11"/>
      <c r="Z130" s="11">
        <f t="shared" si="2"/>
        <v>0</v>
      </c>
    </row>
    <row r="131" spans="1:26">
      <c r="A131" s="11">
        <f t="shared" si="3"/>
        <v>8.6300000000000026</v>
      </c>
      <c r="B131" s="10" t="s">
        <v>74</v>
      </c>
      <c r="C131" s="10" t="s">
        <v>4</v>
      </c>
      <c r="D131" s="12">
        <v>17</v>
      </c>
      <c r="E131" s="11">
        <v>17.53</v>
      </c>
      <c r="F131" s="13"/>
      <c r="G131" s="13"/>
      <c r="H131" s="13"/>
      <c r="I131" s="13"/>
      <c r="J131" s="13">
        <v>30</v>
      </c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4"/>
      <c r="X131" s="11"/>
      <c r="Y131" s="11"/>
      <c r="Z131" s="11">
        <f t="shared" si="2"/>
        <v>47.53</v>
      </c>
    </row>
    <row r="132" spans="1:26">
      <c r="A132" s="11">
        <f t="shared" si="3"/>
        <v>0</v>
      </c>
      <c r="B132" s="10" t="s">
        <v>74</v>
      </c>
      <c r="C132" s="10" t="s">
        <v>4</v>
      </c>
      <c r="D132" s="12">
        <v>18.2</v>
      </c>
      <c r="E132" s="11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4"/>
      <c r="X132" s="11"/>
      <c r="Y132" s="11"/>
      <c r="Z132" s="11">
        <f t="shared" si="2"/>
        <v>0</v>
      </c>
    </row>
    <row r="133" spans="1:26">
      <c r="A133" s="11">
        <f t="shared" si="3"/>
        <v>0</v>
      </c>
      <c r="B133" s="10" t="s">
        <v>74</v>
      </c>
      <c r="C133" s="10" t="s">
        <v>4</v>
      </c>
      <c r="D133" s="12">
        <v>16.899999999999999</v>
      </c>
      <c r="E133" s="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4"/>
      <c r="X133" s="11"/>
      <c r="Y133" s="11"/>
      <c r="Z133" s="11">
        <f t="shared" si="2"/>
        <v>0</v>
      </c>
    </row>
    <row r="134" spans="1:26">
      <c r="A134" s="11">
        <f t="shared" si="3"/>
        <v>0</v>
      </c>
      <c r="B134" s="10" t="s">
        <v>75</v>
      </c>
      <c r="C134" s="10" t="s">
        <v>4</v>
      </c>
      <c r="D134" s="12">
        <v>20.9</v>
      </c>
      <c r="E134" s="11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4"/>
      <c r="X134" s="11"/>
      <c r="Y134" s="11"/>
      <c r="Z134" s="11">
        <f t="shared" si="2"/>
        <v>0</v>
      </c>
    </row>
    <row r="135" spans="1:26">
      <c r="A135" s="11">
        <f t="shared" si="3"/>
        <v>0</v>
      </c>
      <c r="B135" s="10" t="s">
        <v>76</v>
      </c>
      <c r="C135" s="10" t="s">
        <v>4</v>
      </c>
      <c r="D135" s="12">
        <v>399</v>
      </c>
      <c r="E135" s="11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4"/>
      <c r="X135" s="11"/>
      <c r="Y135" s="11"/>
      <c r="Z135" s="11">
        <f t="shared" si="2"/>
        <v>0</v>
      </c>
    </row>
    <row r="136" spans="1:26">
      <c r="A136" s="11">
        <f t="shared" si="3"/>
        <v>0</v>
      </c>
      <c r="B136" s="10" t="s">
        <v>76</v>
      </c>
      <c r="C136" s="10" t="s">
        <v>4</v>
      </c>
      <c r="D136" s="12">
        <v>364</v>
      </c>
      <c r="E136" s="11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4"/>
      <c r="X136" s="11"/>
      <c r="Y136" s="11"/>
      <c r="Z136" s="11">
        <f t="shared" si="2"/>
        <v>0</v>
      </c>
    </row>
    <row r="137" spans="1:26">
      <c r="A137" s="11">
        <f t="shared" si="3"/>
        <v>0</v>
      </c>
      <c r="B137" s="10" t="s">
        <v>76</v>
      </c>
      <c r="C137" s="10" t="s">
        <v>4</v>
      </c>
      <c r="D137" s="12">
        <v>290</v>
      </c>
      <c r="E137" s="11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4"/>
      <c r="X137" s="11"/>
      <c r="Y137" s="11"/>
      <c r="Z137" s="11">
        <f t="shared" si="2"/>
        <v>0</v>
      </c>
    </row>
    <row r="138" spans="1:26">
      <c r="A138" s="11">
        <f t="shared" si="3"/>
        <v>0</v>
      </c>
      <c r="B138" s="10" t="s">
        <v>76</v>
      </c>
      <c r="C138" s="10" t="s">
        <v>4</v>
      </c>
      <c r="D138" s="12">
        <v>371</v>
      </c>
      <c r="E138" s="11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4"/>
      <c r="X138" s="11"/>
      <c r="Y138" s="11"/>
      <c r="Z138" s="11">
        <f t="shared" si="2"/>
        <v>0</v>
      </c>
    </row>
    <row r="139" spans="1:26">
      <c r="A139" s="11">
        <f t="shared" si="3"/>
        <v>2.0549999999999926</v>
      </c>
      <c r="B139" s="10" t="s">
        <v>76</v>
      </c>
      <c r="C139" s="10" t="s">
        <v>4</v>
      </c>
      <c r="D139" s="12">
        <v>390</v>
      </c>
      <c r="E139" s="11">
        <v>26.75</v>
      </c>
      <c r="F139" s="13">
        <v>15.01</v>
      </c>
      <c r="G139" s="13"/>
      <c r="H139" s="13"/>
      <c r="I139" s="13"/>
      <c r="J139" s="13">
        <v>14.705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4"/>
      <c r="X139" s="11"/>
      <c r="Y139" s="11"/>
      <c r="Z139" s="11">
        <f t="shared" si="2"/>
        <v>56.464999999999996</v>
      </c>
    </row>
    <row r="140" spans="1:26">
      <c r="A140" s="11">
        <f t="shared" si="3"/>
        <v>0</v>
      </c>
      <c r="B140" s="10" t="s">
        <v>77</v>
      </c>
      <c r="C140" s="10" t="s">
        <v>73</v>
      </c>
      <c r="D140" s="12">
        <v>7.6</v>
      </c>
      <c r="E140" s="11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4"/>
      <c r="X140" s="11"/>
      <c r="Y140" s="11"/>
      <c r="Z140" s="11">
        <f t="shared" si="2"/>
        <v>0</v>
      </c>
    </row>
    <row r="141" spans="1:26">
      <c r="A141" s="11">
        <f t="shared" si="3"/>
        <v>6.0599999999999987</v>
      </c>
      <c r="B141" s="10" t="s">
        <v>78</v>
      </c>
      <c r="C141" s="10" t="s">
        <v>4</v>
      </c>
      <c r="D141" s="12">
        <v>168.09</v>
      </c>
      <c r="E141" s="11">
        <v>11.28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4"/>
      <c r="X141" s="11"/>
      <c r="Y141" s="11"/>
      <c r="Z141" s="11">
        <f t="shared" ref="Z141:Z204" si="4">SUM(E141:Y141)</f>
        <v>11.28</v>
      </c>
    </row>
    <row r="142" spans="1:26">
      <c r="A142" s="11">
        <f t="shared" ref="A142:A205" si="5">Z142-Z415</f>
        <v>0</v>
      </c>
      <c r="B142" s="10" t="s">
        <v>79</v>
      </c>
      <c r="C142" s="10" t="s">
        <v>4</v>
      </c>
      <c r="D142" s="12">
        <v>174.84</v>
      </c>
      <c r="E142" s="11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4"/>
      <c r="X142" s="11"/>
      <c r="Y142" s="11"/>
      <c r="Z142" s="11">
        <f t="shared" si="4"/>
        <v>0</v>
      </c>
    </row>
    <row r="143" spans="1:26">
      <c r="A143" s="11">
        <f t="shared" si="5"/>
        <v>-0.37999999999999989</v>
      </c>
      <c r="B143" s="10" t="s">
        <v>79</v>
      </c>
      <c r="C143" s="10" t="s">
        <v>4</v>
      </c>
      <c r="D143" s="12">
        <v>175.56</v>
      </c>
      <c r="E143" s="11">
        <v>3.41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4"/>
      <c r="X143" s="11"/>
      <c r="Y143" s="11"/>
      <c r="Z143" s="11">
        <f t="shared" si="4"/>
        <v>3.41</v>
      </c>
    </row>
    <row r="144" spans="1:26">
      <c r="A144" s="11">
        <f t="shared" si="5"/>
        <v>0</v>
      </c>
      <c r="B144" s="10" t="s">
        <v>80</v>
      </c>
      <c r="C144" s="10" t="s">
        <v>4</v>
      </c>
      <c r="D144" s="12">
        <v>304</v>
      </c>
      <c r="E144" s="11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4"/>
      <c r="X144" s="11"/>
      <c r="Y144" s="11"/>
      <c r="Z144" s="11">
        <f t="shared" si="4"/>
        <v>0</v>
      </c>
    </row>
    <row r="145" spans="1:26">
      <c r="A145" s="11">
        <f t="shared" si="5"/>
        <v>0</v>
      </c>
      <c r="B145" s="16" t="s">
        <v>81</v>
      </c>
      <c r="C145" s="16" t="s">
        <v>4</v>
      </c>
      <c r="D145" s="15">
        <v>247.25</v>
      </c>
      <c r="E145" s="11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4"/>
      <c r="X145" s="11"/>
      <c r="Y145" s="11"/>
      <c r="Z145" s="11">
        <f t="shared" si="4"/>
        <v>0</v>
      </c>
    </row>
    <row r="146" spans="1:26">
      <c r="A146" s="11">
        <f t="shared" si="5"/>
        <v>0</v>
      </c>
      <c r="B146" s="10" t="s">
        <v>82</v>
      </c>
      <c r="C146" s="10" t="s">
        <v>4</v>
      </c>
      <c r="D146" s="12">
        <v>220</v>
      </c>
      <c r="E146" s="11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4"/>
      <c r="X146" s="11"/>
      <c r="Y146" s="11"/>
      <c r="Z146" s="11">
        <f t="shared" si="4"/>
        <v>0</v>
      </c>
    </row>
    <row r="147" spans="1:26">
      <c r="A147" s="11">
        <f t="shared" si="5"/>
        <v>14.820000000000022</v>
      </c>
      <c r="B147" s="10" t="s">
        <v>83</v>
      </c>
      <c r="C147" s="10" t="s">
        <v>4</v>
      </c>
      <c r="D147" s="12">
        <v>327</v>
      </c>
      <c r="E147" s="11">
        <v>25.48</v>
      </c>
      <c r="F147" s="13">
        <v>40.18</v>
      </c>
      <c r="G147" s="13"/>
      <c r="H147" s="13"/>
      <c r="I147" s="13"/>
      <c r="J147" s="13">
        <v>62.46</v>
      </c>
      <c r="K147" s="13"/>
      <c r="L147" s="13"/>
      <c r="M147" s="13"/>
      <c r="N147" s="13"/>
      <c r="O147" s="13"/>
      <c r="P147" s="13"/>
      <c r="Q147" s="13"/>
      <c r="R147" s="13"/>
      <c r="S147" s="13"/>
      <c r="T147" s="13">
        <v>40.299999999999997</v>
      </c>
      <c r="U147" s="13"/>
      <c r="V147" s="13"/>
      <c r="W147" s="14"/>
      <c r="X147" s="11"/>
      <c r="Y147" s="11"/>
      <c r="Z147" s="11">
        <f t="shared" si="4"/>
        <v>168.42000000000002</v>
      </c>
    </row>
    <row r="148" spans="1:26">
      <c r="A148" s="11">
        <f t="shared" si="5"/>
        <v>0</v>
      </c>
      <c r="B148" s="10" t="s">
        <v>83</v>
      </c>
      <c r="C148" s="10" t="s">
        <v>4</v>
      </c>
      <c r="D148" s="12">
        <v>327.04000000000002</v>
      </c>
      <c r="E148" s="11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4"/>
      <c r="X148" s="11"/>
      <c r="Y148" s="11"/>
      <c r="Z148" s="11">
        <f t="shared" si="4"/>
        <v>0</v>
      </c>
    </row>
    <row r="149" spans="1:26">
      <c r="A149" s="11">
        <f t="shared" si="5"/>
        <v>0</v>
      </c>
      <c r="B149" s="10" t="s">
        <v>84</v>
      </c>
      <c r="C149" s="10" t="s">
        <v>4</v>
      </c>
      <c r="D149" s="12">
        <v>264.5</v>
      </c>
      <c r="E149" s="11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4"/>
      <c r="X149" s="11"/>
      <c r="Y149" s="11"/>
      <c r="Z149" s="11">
        <f t="shared" si="4"/>
        <v>0</v>
      </c>
    </row>
    <row r="150" spans="1:26">
      <c r="A150" s="11">
        <f t="shared" si="5"/>
        <v>0</v>
      </c>
      <c r="B150" s="10" t="s">
        <v>85</v>
      </c>
      <c r="C150" s="10" t="s">
        <v>4</v>
      </c>
      <c r="D150" s="12">
        <v>374.49</v>
      </c>
      <c r="E150" s="11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4"/>
      <c r="X150" s="11"/>
      <c r="Y150" s="11"/>
      <c r="Z150" s="11">
        <f t="shared" si="4"/>
        <v>0</v>
      </c>
    </row>
    <row r="151" spans="1:26">
      <c r="A151" s="11">
        <f t="shared" si="5"/>
        <v>0</v>
      </c>
      <c r="B151" s="10" t="s">
        <v>86</v>
      </c>
      <c r="C151" s="10" t="s">
        <v>4</v>
      </c>
      <c r="D151" s="12">
        <v>230</v>
      </c>
      <c r="E151" s="11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4"/>
      <c r="X151" s="11"/>
      <c r="Y151" s="11"/>
      <c r="Z151" s="11">
        <f t="shared" si="4"/>
        <v>0</v>
      </c>
    </row>
    <row r="152" spans="1:26">
      <c r="A152" s="11">
        <f t="shared" si="5"/>
        <v>3.4749999999999979</v>
      </c>
      <c r="B152" s="10" t="s">
        <v>84</v>
      </c>
      <c r="C152" s="10" t="s">
        <v>4</v>
      </c>
      <c r="D152" s="12">
        <v>375</v>
      </c>
      <c r="E152" s="11">
        <v>1.33</v>
      </c>
      <c r="F152" s="13">
        <v>9.42</v>
      </c>
      <c r="G152" s="13"/>
      <c r="H152" s="13"/>
      <c r="I152" s="13"/>
      <c r="J152" s="13"/>
      <c r="K152" s="13"/>
      <c r="L152" s="13"/>
      <c r="M152" s="13"/>
      <c r="N152" s="13"/>
      <c r="O152" s="13">
        <v>9.3249999999999993</v>
      </c>
      <c r="P152" s="13"/>
      <c r="Q152" s="13"/>
      <c r="R152" s="13"/>
      <c r="S152" s="13"/>
      <c r="T152" s="13"/>
      <c r="U152" s="13"/>
      <c r="V152" s="13"/>
      <c r="W152" s="14"/>
      <c r="X152" s="11"/>
      <c r="Y152" s="11"/>
      <c r="Z152" s="11">
        <f t="shared" si="4"/>
        <v>20.074999999999999</v>
      </c>
    </row>
    <row r="153" spans="1:26">
      <c r="A153" s="11">
        <f t="shared" si="5"/>
        <v>0</v>
      </c>
      <c r="B153" s="10" t="s">
        <v>87</v>
      </c>
      <c r="C153" s="10" t="s">
        <v>4</v>
      </c>
      <c r="D153" s="12">
        <v>180</v>
      </c>
      <c r="E153" s="11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4"/>
      <c r="X153" s="11"/>
      <c r="Y153" s="11"/>
      <c r="Z153" s="11">
        <f t="shared" si="4"/>
        <v>0</v>
      </c>
    </row>
    <row r="154" spans="1:26">
      <c r="A154" s="11">
        <f t="shared" si="5"/>
        <v>41.347000000000008</v>
      </c>
      <c r="B154" s="10" t="s">
        <v>88</v>
      </c>
      <c r="C154" s="10" t="s">
        <v>4</v>
      </c>
      <c r="D154" s="12">
        <v>325</v>
      </c>
      <c r="E154" s="11">
        <v>42.341999999999999</v>
      </c>
      <c r="F154" s="13">
        <v>21.324000000000002</v>
      </c>
      <c r="G154" s="13"/>
      <c r="H154" s="13"/>
      <c r="I154" s="13"/>
      <c r="J154" s="13">
        <v>44.55</v>
      </c>
      <c r="K154" s="13"/>
      <c r="L154" s="13"/>
      <c r="M154" s="13"/>
      <c r="N154" s="13"/>
      <c r="O154" s="13"/>
      <c r="P154" s="13"/>
      <c r="Q154" s="13"/>
      <c r="R154" s="13"/>
      <c r="S154" s="13"/>
      <c r="T154" s="13">
        <v>22.957000000000001</v>
      </c>
      <c r="U154" s="13"/>
      <c r="V154" s="13"/>
      <c r="W154" s="14"/>
      <c r="X154" s="11"/>
      <c r="Y154" s="11"/>
      <c r="Z154" s="11">
        <f t="shared" si="4"/>
        <v>131.173</v>
      </c>
    </row>
    <row r="155" spans="1:26">
      <c r="A155" s="11">
        <f t="shared" si="5"/>
        <v>0</v>
      </c>
      <c r="B155" s="10" t="s">
        <v>88</v>
      </c>
      <c r="C155" s="10" t="s">
        <v>4</v>
      </c>
      <c r="D155" s="12">
        <v>324.47000000000003</v>
      </c>
      <c r="E155" s="11">
        <v>2.9740000000000002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4"/>
      <c r="X155" s="11"/>
      <c r="Y155" s="11"/>
      <c r="Z155" s="11">
        <f t="shared" si="4"/>
        <v>2.9740000000000002</v>
      </c>
    </row>
    <row r="156" spans="1:26">
      <c r="A156" s="11">
        <f t="shared" si="5"/>
        <v>0</v>
      </c>
      <c r="B156" s="10" t="s">
        <v>89</v>
      </c>
      <c r="C156" s="10" t="s">
        <v>4</v>
      </c>
      <c r="D156" s="12">
        <v>194.94</v>
      </c>
      <c r="E156" s="11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4"/>
      <c r="X156" s="11"/>
      <c r="Y156" s="11"/>
      <c r="Z156" s="11">
        <f t="shared" si="4"/>
        <v>0</v>
      </c>
    </row>
    <row r="157" spans="1:26">
      <c r="A157" s="11">
        <f t="shared" si="5"/>
        <v>0</v>
      </c>
      <c r="B157" s="10" t="s">
        <v>90</v>
      </c>
      <c r="C157" s="10" t="s">
        <v>4</v>
      </c>
      <c r="D157" s="12">
        <v>532.89</v>
      </c>
      <c r="E157" s="11">
        <v>0.94499999999999995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4"/>
      <c r="X157" s="11"/>
      <c r="Y157" s="11"/>
      <c r="Z157" s="11">
        <f t="shared" si="4"/>
        <v>0.94499999999999995</v>
      </c>
    </row>
    <row r="158" spans="1:26">
      <c r="A158" s="11">
        <f t="shared" si="5"/>
        <v>1.838000000000001</v>
      </c>
      <c r="B158" s="10" t="s">
        <v>90</v>
      </c>
      <c r="C158" s="10" t="s">
        <v>4</v>
      </c>
      <c r="D158" s="12">
        <v>533</v>
      </c>
      <c r="E158" s="11">
        <v>1.615</v>
      </c>
      <c r="F158" s="13">
        <v>9.16</v>
      </c>
      <c r="G158" s="13"/>
      <c r="H158" s="13"/>
      <c r="I158" s="13"/>
      <c r="J158" s="13"/>
      <c r="K158" s="13"/>
      <c r="L158" s="13"/>
      <c r="M158" s="13"/>
      <c r="N158" s="13"/>
      <c r="O158" s="13">
        <v>8.6780000000000008</v>
      </c>
      <c r="P158" s="13"/>
      <c r="Q158" s="13"/>
      <c r="R158" s="13"/>
      <c r="S158" s="13"/>
      <c r="T158" s="13"/>
      <c r="U158" s="13"/>
      <c r="V158" s="13"/>
      <c r="W158" s="14"/>
      <c r="X158" s="11"/>
      <c r="Y158" s="11"/>
      <c r="Z158" s="11">
        <f t="shared" si="4"/>
        <v>19.453000000000003</v>
      </c>
    </row>
    <row r="159" spans="1:26">
      <c r="A159" s="11">
        <f t="shared" si="5"/>
        <v>0</v>
      </c>
      <c r="B159" s="10" t="s">
        <v>91</v>
      </c>
      <c r="C159" s="10" t="s">
        <v>4</v>
      </c>
      <c r="D159" s="12">
        <v>245.5</v>
      </c>
      <c r="E159" s="11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4"/>
      <c r="X159" s="11"/>
      <c r="Y159" s="11"/>
      <c r="Z159" s="11">
        <f t="shared" si="4"/>
        <v>0</v>
      </c>
    </row>
    <row r="160" spans="1:26">
      <c r="A160" s="11">
        <f t="shared" si="5"/>
        <v>0</v>
      </c>
      <c r="B160" s="10" t="s">
        <v>92</v>
      </c>
      <c r="C160" s="10" t="s">
        <v>4</v>
      </c>
      <c r="D160" s="12">
        <v>256.76</v>
      </c>
      <c r="E160" s="11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4"/>
      <c r="X160" s="11"/>
      <c r="Y160" s="11"/>
      <c r="Z160" s="11">
        <f t="shared" si="4"/>
        <v>0</v>
      </c>
    </row>
    <row r="161" spans="1:26">
      <c r="A161" s="11">
        <f t="shared" si="5"/>
        <v>62.679999999999993</v>
      </c>
      <c r="B161" s="10" t="s">
        <v>93</v>
      </c>
      <c r="C161" s="10" t="s">
        <v>4</v>
      </c>
      <c r="D161" s="12">
        <v>249</v>
      </c>
      <c r="E161" s="11">
        <v>72.069999999999993</v>
      </c>
      <c r="F161" s="13">
        <v>15</v>
      </c>
      <c r="G161" s="13"/>
      <c r="H161" s="13"/>
      <c r="I161" s="13"/>
      <c r="J161" s="13">
        <v>30</v>
      </c>
      <c r="K161" s="13"/>
      <c r="L161" s="13"/>
      <c r="M161" s="13"/>
      <c r="N161" s="13"/>
      <c r="O161" s="13"/>
      <c r="P161" s="13"/>
      <c r="Q161" s="13"/>
      <c r="R161" s="13"/>
      <c r="S161" s="13"/>
      <c r="T161" s="13">
        <v>36</v>
      </c>
      <c r="U161" s="13"/>
      <c r="V161" s="13"/>
      <c r="W161" s="14"/>
      <c r="X161" s="11"/>
      <c r="Y161" s="11"/>
      <c r="Z161" s="11">
        <f t="shared" si="4"/>
        <v>153.07</v>
      </c>
    </row>
    <row r="162" spans="1:26">
      <c r="A162" s="11">
        <f t="shared" si="5"/>
        <v>2.04</v>
      </c>
      <c r="B162" s="10" t="s">
        <v>94</v>
      </c>
      <c r="C162" s="10" t="s">
        <v>4</v>
      </c>
      <c r="D162" s="12">
        <v>250</v>
      </c>
      <c r="E162" s="11">
        <v>2.04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4"/>
      <c r="X162" s="11"/>
      <c r="Y162" s="11"/>
      <c r="Z162" s="11">
        <f t="shared" si="4"/>
        <v>2.04</v>
      </c>
    </row>
    <row r="163" spans="1:26">
      <c r="A163" s="11">
        <f t="shared" si="5"/>
        <v>0</v>
      </c>
      <c r="B163" s="10" t="s">
        <v>95</v>
      </c>
      <c r="C163" s="10" t="s">
        <v>4</v>
      </c>
      <c r="D163" s="12">
        <v>150</v>
      </c>
      <c r="E163" s="11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4"/>
      <c r="X163" s="11"/>
      <c r="Y163" s="11"/>
      <c r="Z163" s="11">
        <f t="shared" si="4"/>
        <v>0</v>
      </c>
    </row>
    <row r="164" spans="1:26">
      <c r="A164" s="11">
        <f t="shared" si="5"/>
        <v>0</v>
      </c>
      <c r="B164" s="10" t="s">
        <v>96</v>
      </c>
      <c r="C164" s="10" t="s">
        <v>4</v>
      </c>
      <c r="D164" s="12">
        <v>166.4</v>
      </c>
      <c r="E164" s="11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4"/>
      <c r="X164" s="11"/>
      <c r="Y164" s="11"/>
      <c r="Z164" s="11">
        <f t="shared" si="4"/>
        <v>0</v>
      </c>
    </row>
    <row r="165" spans="1:26">
      <c r="A165" s="11">
        <f t="shared" si="5"/>
        <v>0</v>
      </c>
      <c r="B165" s="10" t="s">
        <v>97</v>
      </c>
      <c r="C165" s="10" t="s">
        <v>4</v>
      </c>
      <c r="D165" s="12">
        <v>165.4</v>
      </c>
      <c r="E165" s="11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4"/>
      <c r="X165" s="11"/>
      <c r="Y165" s="11"/>
      <c r="Z165" s="11">
        <f t="shared" si="4"/>
        <v>0</v>
      </c>
    </row>
    <row r="166" spans="1:26">
      <c r="A166" s="11">
        <f t="shared" si="5"/>
        <v>102.49200000000002</v>
      </c>
      <c r="B166" s="10" t="s">
        <v>98</v>
      </c>
      <c r="C166" s="10" t="s">
        <v>4</v>
      </c>
      <c r="D166" s="12">
        <v>145</v>
      </c>
      <c r="E166" s="11">
        <v>122.182</v>
      </c>
      <c r="F166" s="13">
        <v>59.82</v>
      </c>
      <c r="G166" s="13"/>
      <c r="H166" s="13"/>
      <c r="I166" s="13"/>
      <c r="J166" s="13">
        <v>78</v>
      </c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4"/>
      <c r="X166" s="11"/>
      <c r="Y166" s="11"/>
      <c r="Z166" s="11">
        <f t="shared" si="4"/>
        <v>260.00200000000001</v>
      </c>
    </row>
    <row r="167" spans="1:26">
      <c r="A167" s="11">
        <f t="shared" si="5"/>
        <v>0</v>
      </c>
      <c r="B167" s="10" t="s">
        <v>99</v>
      </c>
      <c r="C167" s="10" t="s">
        <v>4</v>
      </c>
      <c r="D167" s="12">
        <v>169.1</v>
      </c>
      <c r="E167" s="11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4"/>
      <c r="X167" s="11"/>
      <c r="Y167" s="11"/>
      <c r="Z167" s="11">
        <f t="shared" si="4"/>
        <v>0</v>
      </c>
    </row>
    <row r="168" spans="1:26">
      <c r="A168" s="11">
        <f t="shared" si="5"/>
        <v>0</v>
      </c>
      <c r="B168" s="10" t="s">
        <v>100</v>
      </c>
      <c r="C168" s="10" t="s">
        <v>4</v>
      </c>
      <c r="D168" s="12">
        <v>147</v>
      </c>
      <c r="E168" s="11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4"/>
      <c r="X168" s="11"/>
      <c r="Y168" s="11"/>
      <c r="Z168" s="11">
        <f t="shared" si="4"/>
        <v>0</v>
      </c>
    </row>
    <row r="169" spans="1:26">
      <c r="A169" s="11">
        <f t="shared" si="5"/>
        <v>0</v>
      </c>
      <c r="B169" s="10" t="s">
        <v>101</v>
      </c>
      <c r="C169" s="10" t="s">
        <v>4</v>
      </c>
      <c r="D169" s="12">
        <v>150.1</v>
      </c>
      <c r="E169" s="11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4"/>
      <c r="X169" s="11"/>
      <c r="Y169" s="11"/>
      <c r="Z169" s="11">
        <f t="shared" si="4"/>
        <v>0</v>
      </c>
    </row>
    <row r="170" spans="1:26">
      <c r="A170" s="11">
        <f t="shared" si="5"/>
        <v>0</v>
      </c>
      <c r="B170" s="10" t="s">
        <v>102</v>
      </c>
      <c r="C170" s="10" t="s">
        <v>4</v>
      </c>
      <c r="D170" s="15">
        <v>326.16000000000003</v>
      </c>
      <c r="E170" s="11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4"/>
      <c r="X170" s="11"/>
      <c r="Y170" s="11"/>
      <c r="Z170" s="11">
        <f t="shared" si="4"/>
        <v>0</v>
      </c>
    </row>
    <row r="171" spans="1:26">
      <c r="A171" s="11">
        <f t="shared" si="5"/>
        <v>0</v>
      </c>
      <c r="B171" s="10" t="s">
        <v>103</v>
      </c>
      <c r="C171" s="10" t="s">
        <v>4</v>
      </c>
      <c r="D171" s="15">
        <v>240</v>
      </c>
      <c r="E171" s="11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4"/>
      <c r="X171" s="11"/>
      <c r="Y171" s="11"/>
      <c r="Z171" s="11">
        <f t="shared" si="4"/>
        <v>0</v>
      </c>
    </row>
    <row r="172" spans="1:26">
      <c r="A172" s="11">
        <f t="shared" si="5"/>
        <v>34.509</v>
      </c>
      <c r="B172" s="10" t="s">
        <v>102</v>
      </c>
      <c r="C172" s="10" t="s">
        <v>4</v>
      </c>
      <c r="D172" s="17">
        <v>323.44</v>
      </c>
      <c r="E172" s="11">
        <v>105.35899999999999</v>
      </c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4"/>
      <c r="X172" s="11"/>
      <c r="Y172" s="11"/>
      <c r="Z172" s="11">
        <f t="shared" si="4"/>
        <v>105.35899999999999</v>
      </c>
    </row>
    <row r="173" spans="1:26">
      <c r="A173" s="11">
        <f t="shared" si="5"/>
        <v>14.739999999999995</v>
      </c>
      <c r="B173" s="10" t="s">
        <v>103</v>
      </c>
      <c r="C173" s="10" t="s">
        <v>4</v>
      </c>
      <c r="D173" s="17">
        <v>238</v>
      </c>
      <c r="E173" s="11">
        <v>52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4"/>
      <c r="X173" s="11"/>
      <c r="Y173" s="11"/>
      <c r="Z173" s="11">
        <f t="shared" si="4"/>
        <v>52</v>
      </c>
    </row>
    <row r="174" spans="1:26">
      <c r="A174" s="11">
        <f t="shared" si="5"/>
        <v>0</v>
      </c>
      <c r="B174" s="10" t="s">
        <v>102</v>
      </c>
      <c r="C174" s="10" t="s">
        <v>4</v>
      </c>
      <c r="D174" s="12">
        <v>312.57</v>
      </c>
      <c r="E174" s="11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4"/>
      <c r="X174" s="11"/>
      <c r="Y174" s="11"/>
      <c r="Z174" s="11">
        <f t="shared" si="4"/>
        <v>0</v>
      </c>
    </row>
    <row r="175" spans="1:26">
      <c r="A175" s="11">
        <f t="shared" si="5"/>
        <v>0</v>
      </c>
      <c r="B175" s="10" t="s">
        <v>103</v>
      </c>
      <c r="C175" s="10" t="s">
        <v>4</v>
      </c>
      <c r="D175" s="12">
        <v>230</v>
      </c>
      <c r="E175" s="11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4"/>
      <c r="X175" s="11"/>
      <c r="Y175" s="11"/>
      <c r="Z175" s="11">
        <f t="shared" si="4"/>
        <v>0</v>
      </c>
    </row>
    <row r="176" spans="1:26">
      <c r="A176" s="11">
        <f t="shared" si="5"/>
        <v>0</v>
      </c>
      <c r="B176" s="10" t="s">
        <v>104</v>
      </c>
      <c r="C176" s="10" t="s">
        <v>4</v>
      </c>
      <c r="D176" s="12">
        <v>283.92</v>
      </c>
      <c r="E176" s="11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4"/>
      <c r="X176" s="11"/>
      <c r="Y176" s="11"/>
      <c r="Z176" s="11">
        <f t="shared" si="4"/>
        <v>0</v>
      </c>
    </row>
    <row r="177" spans="1:26">
      <c r="A177" s="11">
        <f t="shared" si="5"/>
        <v>19.850000000000001</v>
      </c>
      <c r="B177" s="10" t="s">
        <v>105</v>
      </c>
      <c r="C177" s="10" t="s">
        <v>4</v>
      </c>
      <c r="D177" s="12">
        <v>279.5</v>
      </c>
      <c r="E177" s="11">
        <v>19.850000000000001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4"/>
      <c r="X177" s="11"/>
      <c r="Y177" s="11"/>
      <c r="Z177" s="11">
        <f t="shared" si="4"/>
        <v>19.850000000000001</v>
      </c>
    </row>
    <row r="178" spans="1:26">
      <c r="A178" s="11">
        <f t="shared" si="5"/>
        <v>20.13000000000001</v>
      </c>
      <c r="B178" s="10" t="s">
        <v>106</v>
      </c>
      <c r="C178" s="10" t="s">
        <v>4</v>
      </c>
      <c r="D178" s="12">
        <v>281</v>
      </c>
      <c r="E178" s="11">
        <v>95.7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4"/>
      <c r="X178" s="11"/>
      <c r="Y178" s="11"/>
      <c r="Z178" s="11">
        <f t="shared" si="4"/>
        <v>95.7</v>
      </c>
    </row>
    <row r="179" spans="1:26">
      <c r="A179" s="11">
        <f t="shared" si="5"/>
        <v>0</v>
      </c>
      <c r="B179" s="10" t="s">
        <v>107</v>
      </c>
      <c r="C179" s="10" t="s">
        <v>4</v>
      </c>
      <c r="D179" s="12">
        <v>290</v>
      </c>
      <c r="E179" s="11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4"/>
      <c r="X179" s="11"/>
      <c r="Y179" s="11"/>
      <c r="Z179" s="11">
        <f t="shared" si="4"/>
        <v>0</v>
      </c>
    </row>
    <row r="180" spans="1:26">
      <c r="A180" s="11">
        <f t="shared" si="5"/>
        <v>29.009999999999998</v>
      </c>
      <c r="B180" s="10" t="s">
        <v>108</v>
      </c>
      <c r="C180" s="10" t="s">
        <v>4</v>
      </c>
      <c r="D180" s="12">
        <v>218</v>
      </c>
      <c r="E180" s="11">
        <v>56.16</v>
      </c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4"/>
      <c r="X180" s="11"/>
      <c r="Y180" s="11"/>
      <c r="Z180" s="11">
        <f t="shared" si="4"/>
        <v>56.16</v>
      </c>
    </row>
    <row r="181" spans="1:26">
      <c r="A181" s="11">
        <f t="shared" si="5"/>
        <v>12.159000000000001</v>
      </c>
      <c r="B181" s="10" t="s">
        <v>108</v>
      </c>
      <c r="C181" s="10" t="s">
        <v>4</v>
      </c>
      <c r="D181" s="12">
        <v>209.43</v>
      </c>
      <c r="E181" s="11">
        <v>12.159000000000001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4"/>
      <c r="X181" s="11"/>
      <c r="Y181" s="11"/>
      <c r="Z181" s="11">
        <f t="shared" si="4"/>
        <v>12.159000000000001</v>
      </c>
    </row>
    <row r="182" spans="1:26">
      <c r="A182" s="11">
        <f t="shared" si="5"/>
        <v>-2.6479999999999961</v>
      </c>
      <c r="B182" s="10" t="s">
        <v>109</v>
      </c>
      <c r="C182" s="10" t="s">
        <v>4</v>
      </c>
      <c r="D182" s="12">
        <v>127</v>
      </c>
      <c r="E182" s="11">
        <v>53.311999999999998</v>
      </c>
      <c r="F182" s="13">
        <v>16.3</v>
      </c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4"/>
      <c r="X182" s="11"/>
      <c r="Y182" s="11"/>
      <c r="Z182" s="11">
        <f t="shared" si="4"/>
        <v>69.611999999999995</v>
      </c>
    </row>
    <row r="183" spans="1:26">
      <c r="A183" s="11">
        <f t="shared" si="5"/>
        <v>0</v>
      </c>
      <c r="B183" s="10" t="s">
        <v>110</v>
      </c>
      <c r="C183" s="10" t="s">
        <v>4</v>
      </c>
      <c r="D183" s="12">
        <v>130.80000000000001</v>
      </c>
      <c r="E183" s="11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4"/>
      <c r="X183" s="11"/>
      <c r="Y183" s="11"/>
      <c r="Z183" s="11">
        <f t="shared" si="4"/>
        <v>0</v>
      </c>
    </row>
    <row r="184" spans="1:26">
      <c r="A184" s="11">
        <f t="shared" si="5"/>
        <v>0</v>
      </c>
      <c r="B184" s="10" t="s">
        <v>111</v>
      </c>
      <c r="C184" s="10" t="s">
        <v>4</v>
      </c>
      <c r="D184" s="12">
        <v>240</v>
      </c>
      <c r="E184" s="11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4"/>
      <c r="X184" s="11"/>
      <c r="Y184" s="11"/>
      <c r="Z184" s="11">
        <f t="shared" si="4"/>
        <v>0</v>
      </c>
    </row>
    <row r="185" spans="1:26">
      <c r="A185" s="11">
        <f t="shared" si="5"/>
        <v>0</v>
      </c>
      <c r="B185" s="10" t="s">
        <v>110</v>
      </c>
      <c r="C185" s="10" t="s">
        <v>4</v>
      </c>
      <c r="D185" s="12">
        <v>114.53</v>
      </c>
      <c r="E185" s="11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4"/>
      <c r="X185" s="11"/>
      <c r="Y185" s="11"/>
      <c r="Z185" s="11">
        <f t="shared" si="4"/>
        <v>0</v>
      </c>
    </row>
    <row r="186" spans="1:26">
      <c r="A186" s="11">
        <f t="shared" si="5"/>
        <v>0</v>
      </c>
      <c r="B186" s="10" t="s">
        <v>112</v>
      </c>
      <c r="C186" s="10" t="s">
        <v>4</v>
      </c>
      <c r="D186" s="12">
        <v>110</v>
      </c>
      <c r="E186" s="11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4"/>
      <c r="X186" s="11"/>
      <c r="Y186" s="11"/>
      <c r="Z186" s="11">
        <f t="shared" si="4"/>
        <v>0</v>
      </c>
    </row>
    <row r="187" spans="1:26">
      <c r="A187" s="11">
        <f t="shared" si="5"/>
        <v>0</v>
      </c>
      <c r="B187" s="10" t="s">
        <v>112</v>
      </c>
      <c r="C187" s="10" t="s">
        <v>4</v>
      </c>
      <c r="D187" s="12">
        <v>110.56</v>
      </c>
      <c r="E187" s="11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4"/>
      <c r="X187" s="11"/>
      <c r="Y187" s="11"/>
      <c r="Z187" s="11">
        <f t="shared" si="4"/>
        <v>0</v>
      </c>
    </row>
    <row r="188" spans="1:26">
      <c r="A188" s="11">
        <f t="shared" si="5"/>
        <v>2.000000000000135E-2</v>
      </c>
      <c r="B188" s="18" t="s">
        <v>113</v>
      </c>
      <c r="C188" s="18" t="s">
        <v>4</v>
      </c>
      <c r="D188" s="19">
        <v>104</v>
      </c>
      <c r="E188" s="11">
        <v>2.46</v>
      </c>
      <c r="F188" s="13"/>
      <c r="G188" s="13"/>
      <c r="H188" s="13"/>
      <c r="I188" s="13"/>
      <c r="J188" s="13">
        <v>10</v>
      </c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4"/>
      <c r="X188" s="11"/>
      <c r="Y188" s="11"/>
      <c r="Z188" s="11">
        <f t="shared" si="4"/>
        <v>12.46</v>
      </c>
    </row>
    <row r="189" spans="1:26">
      <c r="A189" s="11">
        <f t="shared" si="5"/>
        <v>0</v>
      </c>
      <c r="B189" s="10" t="s">
        <v>112</v>
      </c>
      <c r="C189" s="10" t="s">
        <v>4</v>
      </c>
      <c r="D189" s="12">
        <v>92</v>
      </c>
      <c r="E189" s="11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4"/>
      <c r="X189" s="11"/>
      <c r="Y189" s="11"/>
      <c r="Z189" s="11">
        <f t="shared" si="4"/>
        <v>0</v>
      </c>
    </row>
    <row r="190" spans="1:26">
      <c r="A190" s="11">
        <f t="shared" si="5"/>
        <v>0</v>
      </c>
      <c r="B190" s="20" t="s">
        <v>114</v>
      </c>
      <c r="C190" s="20" t="s">
        <v>115</v>
      </c>
      <c r="D190" s="21">
        <v>24.29</v>
      </c>
      <c r="E190" s="11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4"/>
      <c r="X190" s="11"/>
      <c r="Y190" s="11"/>
      <c r="Z190" s="11">
        <f t="shared" si="4"/>
        <v>0</v>
      </c>
    </row>
    <row r="191" spans="1:26">
      <c r="A191" s="11">
        <f t="shared" si="5"/>
        <v>12.420000000000073</v>
      </c>
      <c r="B191" s="20" t="s">
        <v>116</v>
      </c>
      <c r="C191" s="20" t="s">
        <v>115</v>
      </c>
      <c r="D191" s="21">
        <v>25.16</v>
      </c>
      <c r="E191" s="11">
        <v>3.39</v>
      </c>
      <c r="F191" s="13">
        <v>52</v>
      </c>
      <c r="G191" s="13"/>
      <c r="H191" s="13">
        <v>42</v>
      </c>
      <c r="I191" s="13"/>
      <c r="J191" s="13">
        <v>28</v>
      </c>
      <c r="K191" s="13">
        <v>42</v>
      </c>
      <c r="L191" s="13">
        <v>7</v>
      </c>
      <c r="M191" s="13">
        <v>28</v>
      </c>
      <c r="N191" s="13">
        <v>35</v>
      </c>
      <c r="O191" s="13">
        <v>42</v>
      </c>
      <c r="P191" s="13">
        <v>33</v>
      </c>
      <c r="Q191" s="13"/>
      <c r="R191" s="13">
        <v>42</v>
      </c>
      <c r="S191" s="13"/>
      <c r="T191" s="13">
        <v>28</v>
      </c>
      <c r="U191" s="13">
        <v>35</v>
      </c>
      <c r="V191" s="13">
        <v>14</v>
      </c>
      <c r="W191" s="14">
        <v>28</v>
      </c>
      <c r="X191" s="11">
        <v>14</v>
      </c>
      <c r="Y191" s="11"/>
      <c r="Z191" s="11">
        <f t="shared" si="4"/>
        <v>473.39</v>
      </c>
    </row>
    <row r="192" spans="1:26">
      <c r="A192" s="11">
        <f t="shared" si="5"/>
        <v>0.39999999999997726</v>
      </c>
      <c r="B192" s="20" t="s">
        <v>117</v>
      </c>
      <c r="C192" s="20" t="s">
        <v>115</v>
      </c>
      <c r="D192" s="21">
        <v>23</v>
      </c>
      <c r="E192" s="11">
        <v>0.4</v>
      </c>
      <c r="F192" s="13"/>
      <c r="G192" s="13">
        <v>42</v>
      </c>
      <c r="H192" s="13"/>
      <c r="I192" s="13">
        <v>42</v>
      </c>
      <c r="J192" s="13"/>
      <c r="K192" s="13"/>
      <c r="L192" s="13">
        <v>42</v>
      </c>
      <c r="M192" s="13"/>
      <c r="N192" s="13"/>
      <c r="O192" s="13"/>
      <c r="P192" s="13"/>
      <c r="Q192" s="13">
        <v>42</v>
      </c>
      <c r="R192" s="13"/>
      <c r="S192" s="13">
        <v>42</v>
      </c>
      <c r="T192" s="13"/>
      <c r="U192" s="13"/>
      <c r="V192" s="13">
        <v>42</v>
      </c>
      <c r="W192" s="14"/>
      <c r="X192" s="11">
        <v>42</v>
      </c>
      <c r="Y192" s="11"/>
      <c r="Z192" s="11">
        <f t="shared" si="4"/>
        <v>294.39999999999998</v>
      </c>
    </row>
    <row r="193" spans="1:26">
      <c r="A193" s="11">
        <f t="shared" si="5"/>
        <v>0.38400000000000001</v>
      </c>
      <c r="B193" s="10" t="s">
        <v>118</v>
      </c>
      <c r="C193" s="10" t="s">
        <v>4</v>
      </c>
      <c r="D193" s="12">
        <v>60</v>
      </c>
      <c r="E193" s="11">
        <v>0.68400000000000005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4"/>
      <c r="X193" s="11"/>
      <c r="Y193" s="11"/>
      <c r="Z193" s="11">
        <f t="shared" si="4"/>
        <v>0.68400000000000005</v>
      </c>
    </row>
    <row r="194" spans="1:26">
      <c r="A194" s="11">
        <f t="shared" si="5"/>
        <v>1</v>
      </c>
      <c r="B194" s="10" t="s">
        <v>118</v>
      </c>
      <c r="C194" s="10" t="s">
        <v>4</v>
      </c>
      <c r="D194" s="12">
        <v>76</v>
      </c>
      <c r="E194" s="11"/>
      <c r="F194" s="13"/>
      <c r="G194" s="13"/>
      <c r="H194" s="13"/>
      <c r="I194" s="13"/>
      <c r="J194" s="13">
        <v>1</v>
      </c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4"/>
      <c r="X194" s="11"/>
      <c r="Y194" s="11"/>
      <c r="Z194" s="11">
        <f t="shared" si="4"/>
        <v>1</v>
      </c>
    </row>
    <row r="195" spans="1:26">
      <c r="A195" s="11">
        <f t="shared" si="5"/>
        <v>0.79899999999999993</v>
      </c>
      <c r="B195" s="10" t="s">
        <v>119</v>
      </c>
      <c r="C195" s="10" t="s">
        <v>4</v>
      </c>
      <c r="D195" s="12">
        <v>1060</v>
      </c>
      <c r="E195" s="11">
        <v>0.84699999999999998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4"/>
      <c r="X195" s="11"/>
      <c r="Y195" s="11"/>
      <c r="Z195" s="11">
        <f t="shared" si="4"/>
        <v>0.84699999999999998</v>
      </c>
    </row>
    <row r="196" spans="1:26">
      <c r="A196" s="11">
        <f t="shared" si="5"/>
        <v>-0.434</v>
      </c>
      <c r="B196" s="10" t="s">
        <v>120</v>
      </c>
      <c r="C196" s="10" t="s">
        <v>4</v>
      </c>
      <c r="D196" s="12">
        <v>1433.33</v>
      </c>
      <c r="E196" s="11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4"/>
      <c r="X196" s="11"/>
      <c r="Y196" s="11"/>
      <c r="Z196" s="11">
        <f t="shared" si="4"/>
        <v>0</v>
      </c>
    </row>
    <row r="197" spans="1:26">
      <c r="A197" s="11">
        <f t="shared" si="5"/>
        <v>-0.25</v>
      </c>
      <c r="B197" s="10" t="s">
        <v>121</v>
      </c>
      <c r="C197" s="10" t="s">
        <v>4</v>
      </c>
      <c r="D197" s="12">
        <v>518</v>
      </c>
      <c r="E197" s="11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4"/>
      <c r="X197" s="11"/>
      <c r="Y197" s="11"/>
      <c r="Z197" s="11">
        <f t="shared" si="4"/>
        <v>0</v>
      </c>
    </row>
    <row r="198" spans="1:26">
      <c r="A198" s="11">
        <f t="shared" si="5"/>
        <v>0</v>
      </c>
      <c r="B198" s="22" t="s">
        <v>122</v>
      </c>
      <c r="C198" s="22" t="s">
        <v>4</v>
      </c>
      <c r="D198" s="23">
        <v>31</v>
      </c>
      <c r="E198" s="11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4"/>
      <c r="X198" s="11"/>
      <c r="Y198" s="11"/>
      <c r="Z198" s="11">
        <f t="shared" si="4"/>
        <v>0</v>
      </c>
    </row>
    <row r="199" spans="1:26">
      <c r="A199" s="11">
        <f t="shared" si="5"/>
        <v>63.90999999999994</v>
      </c>
      <c r="B199" s="22" t="s">
        <v>122</v>
      </c>
      <c r="C199" s="22" t="s">
        <v>4</v>
      </c>
      <c r="D199" s="23">
        <v>32</v>
      </c>
      <c r="E199" s="11">
        <v>17.45</v>
      </c>
      <c r="F199" s="13">
        <v>141.6</v>
      </c>
      <c r="G199" s="13"/>
      <c r="H199" s="13"/>
      <c r="I199" s="13"/>
      <c r="J199" s="13"/>
      <c r="K199" s="13"/>
      <c r="L199" s="13"/>
      <c r="M199" s="13"/>
      <c r="N199" s="13"/>
      <c r="O199" s="13">
        <v>145.5</v>
      </c>
      <c r="P199" s="13"/>
      <c r="Q199" s="13"/>
      <c r="R199" s="13"/>
      <c r="S199" s="13"/>
      <c r="T199" s="13"/>
      <c r="U199" s="13"/>
      <c r="V199" s="13"/>
      <c r="W199" s="14"/>
      <c r="X199" s="11"/>
      <c r="Y199" s="11"/>
      <c r="Z199" s="11">
        <f t="shared" si="4"/>
        <v>304.54999999999995</v>
      </c>
    </row>
    <row r="200" spans="1:26">
      <c r="A200" s="11">
        <f t="shared" si="5"/>
        <v>0</v>
      </c>
      <c r="B200" s="24" t="s">
        <v>122</v>
      </c>
      <c r="C200" s="24" t="s">
        <v>4</v>
      </c>
      <c r="D200" s="25">
        <v>34</v>
      </c>
      <c r="E200" s="11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4"/>
      <c r="X200" s="11"/>
      <c r="Y200" s="11"/>
      <c r="Z200" s="11">
        <f t="shared" si="4"/>
        <v>0</v>
      </c>
    </row>
    <row r="201" spans="1:26">
      <c r="A201" s="11">
        <f t="shared" si="5"/>
        <v>0.79</v>
      </c>
      <c r="B201" s="22" t="s">
        <v>123</v>
      </c>
      <c r="C201" s="22" t="s">
        <v>4</v>
      </c>
      <c r="D201" s="23">
        <v>38</v>
      </c>
      <c r="E201" s="11">
        <v>0.79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4"/>
      <c r="X201" s="11"/>
      <c r="Y201" s="11"/>
      <c r="Z201" s="11">
        <f t="shared" si="4"/>
        <v>0.79</v>
      </c>
    </row>
    <row r="202" spans="1:26">
      <c r="A202" s="11">
        <f t="shared" si="5"/>
        <v>18.934999999999988</v>
      </c>
      <c r="B202" s="22" t="s">
        <v>123</v>
      </c>
      <c r="C202" s="22" t="s">
        <v>4</v>
      </c>
      <c r="D202" s="23">
        <v>36</v>
      </c>
      <c r="E202" s="11">
        <v>2.5150000000000001</v>
      </c>
      <c r="F202" s="13">
        <v>60.3</v>
      </c>
      <c r="G202" s="13"/>
      <c r="H202" s="13"/>
      <c r="I202" s="13"/>
      <c r="J202" s="13"/>
      <c r="K202" s="13"/>
      <c r="L202" s="13">
        <v>55.2</v>
      </c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4"/>
      <c r="X202" s="11"/>
      <c r="Y202" s="11"/>
      <c r="Z202" s="11">
        <f t="shared" si="4"/>
        <v>118.015</v>
      </c>
    </row>
    <row r="203" spans="1:26">
      <c r="A203" s="11">
        <f t="shared" si="5"/>
        <v>0</v>
      </c>
      <c r="B203" s="22" t="s">
        <v>123</v>
      </c>
      <c r="C203" s="22" t="s">
        <v>4</v>
      </c>
      <c r="D203" s="23">
        <v>37.5</v>
      </c>
      <c r="E203" s="11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4"/>
      <c r="X203" s="11"/>
      <c r="Y203" s="11"/>
      <c r="Z203" s="11">
        <f t="shared" si="4"/>
        <v>0</v>
      </c>
    </row>
    <row r="204" spans="1:26">
      <c r="A204" s="11">
        <f t="shared" si="5"/>
        <v>0</v>
      </c>
      <c r="B204" s="22" t="s">
        <v>124</v>
      </c>
      <c r="C204" s="22" t="s">
        <v>4</v>
      </c>
      <c r="D204" s="23">
        <v>180</v>
      </c>
      <c r="E204" s="11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4"/>
      <c r="X204" s="11"/>
      <c r="Y204" s="11"/>
      <c r="Z204" s="11">
        <f t="shared" si="4"/>
        <v>0</v>
      </c>
    </row>
    <row r="205" spans="1:26">
      <c r="A205" s="11">
        <f t="shared" si="5"/>
        <v>-18.639999999999993</v>
      </c>
      <c r="B205" s="22" t="s">
        <v>125</v>
      </c>
      <c r="C205" s="22" t="s">
        <v>4</v>
      </c>
      <c r="D205" s="23">
        <v>35</v>
      </c>
      <c r="E205" s="11">
        <v>-1.24</v>
      </c>
      <c r="F205" s="13">
        <v>15.2</v>
      </c>
      <c r="G205" s="13"/>
      <c r="H205" s="13"/>
      <c r="I205" s="13"/>
      <c r="J205" s="13">
        <v>15</v>
      </c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4"/>
      <c r="X205" s="11"/>
      <c r="Y205" s="11"/>
      <c r="Z205" s="11">
        <f t="shared" ref="Z205:Z268" si="6">SUM(E205:Y205)</f>
        <v>28.96</v>
      </c>
    </row>
    <row r="206" spans="1:26">
      <c r="A206" s="11">
        <f t="shared" ref="A206:A269" si="7">Z206-Z479</f>
        <v>0</v>
      </c>
      <c r="B206" s="22" t="s">
        <v>125</v>
      </c>
      <c r="C206" s="22" t="s">
        <v>4</v>
      </c>
      <c r="D206" s="23">
        <v>37</v>
      </c>
      <c r="E206" s="11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4"/>
      <c r="X206" s="11"/>
      <c r="Y206" s="11"/>
      <c r="Z206" s="11">
        <f t="shared" si="6"/>
        <v>0</v>
      </c>
    </row>
    <row r="207" spans="1:26">
      <c r="A207" s="11">
        <f t="shared" si="7"/>
        <v>0</v>
      </c>
      <c r="B207" s="22" t="s">
        <v>125</v>
      </c>
      <c r="C207" s="22" t="s">
        <v>4</v>
      </c>
      <c r="D207" s="23">
        <v>30</v>
      </c>
      <c r="E207" s="11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4"/>
      <c r="X207" s="11"/>
      <c r="Y207" s="11"/>
      <c r="Z207" s="11">
        <f t="shared" si="6"/>
        <v>0</v>
      </c>
    </row>
    <row r="208" spans="1:26">
      <c r="A208" s="11">
        <f t="shared" si="7"/>
        <v>0</v>
      </c>
      <c r="B208" s="22" t="s">
        <v>126</v>
      </c>
      <c r="C208" s="22" t="s">
        <v>4</v>
      </c>
      <c r="D208" s="23">
        <v>29</v>
      </c>
      <c r="E208" s="11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4"/>
      <c r="X208" s="11"/>
      <c r="Y208" s="11"/>
      <c r="Z208" s="11">
        <f t="shared" si="6"/>
        <v>0</v>
      </c>
    </row>
    <row r="209" spans="1:26">
      <c r="A209" s="11">
        <f t="shared" si="7"/>
        <v>0.13000000000000256</v>
      </c>
      <c r="B209" s="22" t="s">
        <v>126</v>
      </c>
      <c r="C209" s="22" t="s">
        <v>4</v>
      </c>
      <c r="D209" s="23">
        <v>28</v>
      </c>
      <c r="E209" s="11">
        <v>3.87</v>
      </c>
      <c r="F209" s="13">
        <v>15</v>
      </c>
      <c r="G209" s="13"/>
      <c r="H209" s="13"/>
      <c r="I209" s="13"/>
      <c r="J209" s="13">
        <v>20</v>
      </c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4"/>
      <c r="X209" s="11"/>
      <c r="Y209" s="11"/>
      <c r="Z209" s="11">
        <f t="shared" si="6"/>
        <v>38.870000000000005</v>
      </c>
    </row>
    <row r="210" spans="1:26">
      <c r="A210" s="11">
        <f t="shared" si="7"/>
        <v>0</v>
      </c>
      <c r="B210" s="22" t="s">
        <v>126</v>
      </c>
      <c r="C210" s="22" t="s">
        <v>4</v>
      </c>
      <c r="D210" s="23">
        <v>20</v>
      </c>
      <c r="E210" s="11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4"/>
      <c r="X210" s="11"/>
      <c r="Y210" s="11"/>
      <c r="Z210" s="11">
        <f t="shared" si="6"/>
        <v>0</v>
      </c>
    </row>
    <row r="211" spans="1:26">
      <c r="A211" s="11">
        <f t="shared" si="7"/>
        <v>0</v>
      </c>
      <c r="B211" s="22" t="s">
        <v>127</v>
      </c>
      <c r="C211" s="22" t="s">
        <v>4</v>
      </c>
      <c r="D211" s="23">
        <v>125</v>
      </c>
      <c r="E211" s="11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4"/>
      <c r="X211" s="11"/>
      <c r="Y211" s="11"/>
      <c r="Z211" s="11">
        <f t="shared" si="6"/>
        <v>0</v>
      </c>
    </row>
    <row r="212" spans="1:26">
      <c r="A212" s="11">
        <f t="shared" si="7"/>
        <v>-8.99999999999892E-2</v>
      </c>
      <c r="B212" s="22" t="s">
        <v>127</v>
      </c>
      <c r="C212" s="22" t="s">
        <v>4</v>
      </c>
      <c r="D212" s="23">
        <v>160</v>
      </c>
      <c r="E212" s="11"/>
      <c r="F212" s="13">
        <v>25</v>
      </c>
      <c r="G212" s="13"/>
      <c r="H212" s="13">
        <v>25</v>
      </c>
      <c r="I212" s="13"/>
      <c r="J212" s="13">
        <v>25</v>
      </c>
      <c r="K212" s="13"/>
      <c r="L212" s="13"/>
      <c r="M212" s="13"/>
      <c r="N212" s="13"/>
      <c r="O212" s="13">
        <v>25</v>
      </c>
      <c r="P212" s="13"/>
      <c r="Q212" s="13"/>
      <c r="R212" s="13"/>
      <c r="S212" s="13"/>
      <c r="T212" s="13"/>
      <c r="U212" s="13">
        <v>25</v>
      </c>
      <c r="V212" s="13"/>
      <c r="W212" s="14"/>
      <c r="X212" s="11"/>
      <c r="Y212" s="11"/>
      <c r="Z212" s="11">
        <f t="shared" si="6"/>
        <v>125</v>
      </c>
    </row>
    <row r="213" spans="1:26">
      <c r="A213" s="11">
        <f t="shared" si="7"/>
        <v>0</v>
      </c>
      <c r="B213" s="22" t="s">
        <v>128</v>
      </c>
      <c r="C213" s="22" t="s">
        <v>4</v>
      </c>
      <c r="D213" s="23">
        <v>145</v>
      </c>
      <c r="E213" s="11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4"/>
      <c r="X213" s="11"/>
      <c r="Y213" s="11"/>
      <c r="Z213" s="11">
        <f t="shared" si="6"/>
        <v>0</v>
      </c>
    </row>
    <row r="214" spans="1:26">
      <c r="A214" s="11">
        <f t="shared" si="7"/>
        <v>23.900000000000006</v>
      </c>
      <c r="B214" s="22" t="s">
        <v>128</v>
      </c>
      <c r="C214" s="22" t="s">
        <v>4</v>
      </c>
      <c r="D214" s="23">
        <v>180</v>
      </c>
      <c r="E214" s="11"/>
      <c r="F214" s="13">
        <v>25</v>
      </c>
      <c r="G214" s="13"/>
      <c r="H214" s="13"/>
      <c r="I214" s="13"/>
      <c r="J214" s="13">
        <v>25</v>
      </c>
      <c r="K214" s="13"/>
      <c r="L214" s="13"/>
      <c r="M214" s="13"/>
      <c r="N214" s="13"/>
      <c r="O214" s="13">
        <v>25</v>
      </c>
      <c r="P214" s="13"/>
      <c r="Q214" s="13"/>
      <c r="R214" s="13"/>
      <c r="S214" s="13"/>
      <c r="T214" s="13"/>
      <c r="U214" s="13">
        <v>50</v>
      </c>
      <c r="V214" s="13"/>
      <c r="W214" s="14"/>
      <c r="X214" s="11"/>
      <c r="Y214" s="11"/>
      <c r="Z214" s="11">
        <f t="shared" si="6"/>
        <v>125</v>
      </c>
    </row>
    <row r="215" spans="1:26">
      <c r="A215" s="11">
        <f t="shared" si="7"/>
        <v>0</v>
      </c>
      <c r="B215" s="22" t="s">
        <v>128</v>
      </c>
      <c r="C215" s="22" t="s">
        <v>4</v>
      </c>
      <c r="D215" s="23">
        <v>173</v>
      </c>
      <c r="E215" s="11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4"/>
      <c r="X215" s="11"/>
      <c r="Y215" s="11"/>
      <c r="Z215" s="11">
        <f t="shared" si="6"/>
        <v>0</v>
      </c>
    </row>
    <row r="216" spans="1:26">
      <c r="A216" s="11">
        <f t="shared" si="7"/>
        <v>0</v>
      </c>
      <c r="B216" s="22" t="s">
        <v>129</v>
      </c>
      <c r="C216" s="22" t="s">
        <v>4</v>
      </c>
      <c r="D216" s="23">
        <v>168</v>
      </c>
      <c r="E216" s="11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4"/>
      <c r="X216" s="11"/>
      <c r="Y216" s="11"/>
      <c r="Z216" s="11">
        <f t="shared" si="6"/>
        <v>0</v>
      </c>
    </row>
    <row r="217" spans="1:26">
      <c r="A217" s="11">
        <f t="shared" si="7"/>
        <v>15.219999999999999</v>
      </c>
      <c r="B217" s="22" t="s">
        <v>130</v>
      </c>
      <c r="C217" s="22" t="s">
        <v>4</v>
      </c>
      <c r="D217" s="23">
        <v>28</v>
      </c>
      <c r="E217" s="11">
        <v>27.33</v>
      </c>
      <c r="F217" s="13"/>
      <c r="G217" s="13"/>
      <c r="H217" s="13"/>
      <c r="I217" s="13"/>
      <c r="J217" s="13">
        <v>35.4</v>
      </c>
      <c r="K217" s="13"/>
      <c r="L217" s="13"/>
      <c r="M217" s="13"/>
      <c r="N217" s="13"/>
      <c r="O217" s="13">
        <v>34.39</v>
      </c>
      <c r="P217" s="13"/>
      <c r="Q217" s="13"/>
      <c r="R217" s="13"/>
      <c r="S217" s="13"/>
      <c r="T217" s="13"/>
      <c r="U217" s="13"/>
      <c r="V217" s="13"/>
      <c r="W217" s="14"/>
      <c r="X217" s="11"/>
      <c r="Y217" s="11"/>
      <c r="Z217" s="11">
        <f t="shared" si="6"/>
        <v>97.12</v>
      </c>
    </row>
    <row r="218" spans="1:26">
      <c r="A218" s="11">
        <f t="shared" si="7"/>
        <v>0</v>
      </c>
      <c r="B218" s="9" t="s">
        <v>130</v>
      </c>
      <c r="C218" s="9" t="s">
        <v>4</v>
      </c>
      <c r="D218" s="26">
        <v>25</v>
      </c>
      <c r="E218" s="11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4"/>
      <c r="X218" s="11"/>
      <c r="Y218" s="11"/>
      <c r="Z218" s="11">
        <f t="shared" si="6"/>
        <v>0</v>
      </c>
    </row>
    <row r="219" spans="1:26">
      <c r="A219" s="11">
        <f t="shared" si="7"/>
        <v>0</v>
      </c>
      <c r="B219" s="22" t="s">
        <v>130</v>
      </c>
      <c r="C219" s="22" t="s">
        <v>4</v>
      </c>
      <c r="D219" s="23">
        <v>18</v>
      </c>
      <c r="E219" s="11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4"/>
      <c r="X219" s="11"/>
      <c r="Y219" s="11"/>
      <c r="Z219" s="11">
        <f t="shared" si="6"/>
        <v>0</v>
      </c>
    </row>
    <row r="220" spans="1:26">
      <c r="A220" s="11">
        <f t="shared" si="7"/>
        <v>0</v>
      </c>
      <c r="B220" s="22" t="s">
        <v>131</v>
      </c>
      <c r="C220" s="22" t="s">
        <v>4</v>
      </c>
      <c r="D220" s="23">
        <v>154</v>
      </c>
      <c r="E220" s="11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4"/>
      <c r="X220" s="11"/>
      <c r="Y220" s="11"/>
      <c r="Z220" s="11">
        <f t="shared" si="6"/>
        <v>0</v>
      </c>
    </row>
    <row r="221" spans="1:26">
      <c r="A221" s="11">
        <f t="shared" si="7"/>
        <v>0</v>
      </c>
      <c r="B221" s="22" t="s">
        <v>132</v>
      </c>
      <c r="C221" s="22" t="s">
        <v>4</v>
      </c>
      <c r="D221" s="23">
        <v>320</v>
      </c>
      <c r="E221" s="11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4"/>
      <c r="X221" s="11"/>
      <c r="Y221" s="11"/>
      <c r="Z221" s="11">
        <f t="shared" si="6"/>
        <v>0</v>
      </c>
    </row>
    <row r="222" spans="1:26">
      <c r="A222" s="11">
        <f t="shared" si="7"/>
        <v>0</v>
      </c>
      <c r="B222" s="10" t="s">
        <v>133</v>
      </c>
      <c r="C222" s="10" t="s">
        <v>73</v>
      </c>
      <c r="D222" s="12">
        <v>6.58</v>
      </c>
      <c r="E222" s="11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4"/>
      <c r="X222" s="11"/>
      <c r="Y222" s="11"/>
      <c r="Z222" s="11">
        <f t="shared" si="6"/>
        <v>0</v>
      </c>
    </row>
    <row r="223" spans="1:26">
      <c r="A223" s="11">
        <f t="shared" si="7"/>
        <v>0</v>
      </c>
      <c r="B223" s="10" t="s">
        <v>133</v>
      </c>
      <c r="C223" s="10" t="s">
        <v>73</v>
      </c>
      <c r="D223" s="12">
        <v>12</v>
      </c>
      <c r="E223" s="11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4"/>
      <c r="X223" s="11"/>
      <c r="Y223" s="11"/>
      <c r="Z223" s="11">
        <f t="shared" si="6"/>
        <v>0</v>
      </c>
    </row>
    <row r="224" spans="1:26">
      <c r="A224" s="11">
        <f t="shared" si="7"/>
        <v>0</v>
      </c>
      <c r="B224" s="10" t="s">
        <v>133</v>
      </c>
      <c r="C224" s="10" t="s">
        <v>73</v>
      </c>
      <c r="D224" s="12">
        <v>6.97</v>
      </c>
      <c r="E224" s="11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4"/>
      <c r="X224" s="11"/>
      <c r="Y224" s="11"/>
      <c r="Z224" s="11">
        <f t="shared" si="6"/>
        <v>0</v>
      </c>
    </row>
    <row r="225" spans="1:26">
      <c r="A225" s="11">
        <f t="shared" si="7"/>
        <v>0</v>
      </c>
      <c r="B225" s="10" t="s">
        <v>134</v>
      </c>
      <c r="C225" s="10" t="s">
        <v>73</v>
      </c>
      <c r="D225" s="12">
        <v>7.77</v>
      </c>
      <c r="E225" s="11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4"/>
      <c r="X225" s="11"/>
      <c r="Y225" s="11"/>
      <c r="Z225" s="11">
        <f t="shared" si="6"/>
        <v>0</v>
      </c>
    </row>
    <row r="226" spans="1:26">
      <c r="A226" s="11">
        <f t="shared" si="7"/>
        <v>0</v>
      </c>
      <c r="B226" s="10" t="s">
        <v>135</v>
      </c>
      <c r="C226" s="10" t="s">
        <v>4</v>
      </c>
      <c r="D226" s="12">
        <v>78.5</v>
      </c>
      <c r="E226" s="11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4"/>
      <c r="X226" s="11"/>
      <c r="Y226" s="11"/>
      <c r="Z226" s="11">
        <f t="shared" si="6"/>
        <v>0</v>
      </c>
    </row>
    <row r="227" spans="1:26">
      <c r="A227" s="11">
        <f t="shared" si="7"/>
        <v>0</v>
      </c>
      <c r="B227" s="10" t="s">
        <v>136</v>
      </c>
      <c r="C227" s="10" t="s">
        <v>4</v>
      </c>
      <c r="D227" s="12">
        <v>178</v>
      </c>
      <c r="E227" s="11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4"/>
      <c r="X227" s="11"/>
      <c r="Y227" s="11"/>
      <c r="Z227" s="11">
        <f t="shared" si="6"/>
        <v>0</v>
      </c>
    </row>
    <row r="228" spans="1:26">
      <c r="A228" s="11">
        <f t="shared" si="7"/>
        <v>0</v>
      </c>
      <c r="B228" s="10" t="s">
        <v>136</v>
      </c>
      <c r="C228" s="10" t="s">
        <v>4</v>
      </c>
      <c r="D228" s="12">
        <v>180</v>
      </c>
      <c r="E228" s="11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4"/>
      <c r="X228" s="11"/>
      <c r="Y228" s="11"/>
      <c r="Z228" s="11">
        <f t="shared" si="6"/>
        <v>0</v>
      </c>
    </row>
    <row r="229" spans="1:26">
      <c r="A229" s="11">
        <f t="shared" si="7"/>
        <v>0</v>
      </c>
      <c r="B229" s="10" t="s">
        <v>137</v>
      </c>
      <c r="C229" s="10" t="s">
        <v>4</v>
      </c>
      <c r="D229" s="12">
        <v>72</v>
      </c>
      <c r="E229" s="11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4"/>
      <c r="X229" s="11"/>
      <c r="Y229" s="11"/>
      <c r="Z229" s="11">
        <f t="shared" si="6"/>
        <v>0</v>
      </c>
    </row>
    <row r="230" spans="1:26">
      <c r="A230" s="11">
        <f t="shared" si="7"/>
        <v>0</v>
      </c>
      <c r="B230" s="10" t="s">
        <v>138</v>
      </c>
      <c r="C230" s="10" t="s">
        <v>4</v>
      </c>
      <c r="D230" s="12">
        <v>420</v>
      </c>
      <c r="E230" s="11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4"/>
      <c r="X230" s="11"/>
      <c r="Y230" s="11"/>
      <c r="Z230" s="11">
        <f t="shared" si="6"/>
        <v>0</v>
      </c>
    </row>
    <row r="231" spans="1:26">
      <c r="A231" s="11">
        <f t="shared" si="7"/>
        <v>19.990000000000002</v>
      </c>
      <c r="B231" s="10" t="s">
        <v>139</v>
      </c>
      <c r="C231" s="10" t="s">
        <v>4</v>
      </c>
      <c r="D231" s="12">
        <v>119</v>
      </c>
      <c r="E231" s="11"/>
      <c r="F231" s="13">
        <v>20</v>
      </c>
      <c r="G231" s="13"/>
      <c r="H231" s="13"/>
      <c r="I231" s="13"/>
      <c r="J231" s="13">
        <v>10</v>
      </c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4"/>
      <c r="X231" s="11"/>
      <c r="Y231" s="11"/>
      <c r="Z231" s="11">
        <f t="shared" si="6"/>
        <v>30</v>
      </c>
    </row>
    <row r="232" spans="1:26">
      <c r="A232" s="11">
        <f t="shared" si="7"/>
        <v>0</v>
      </c>
      <c r="B232" s="10" t="s">
        <v>140</v>
      </c>
      <c r="C232" s="10" t="s">
        <v>4</v>
      </c>
      <c r="D232" s="12">
        <v>128.13999999999999</v>
      </c>
      <c r="E232" s="11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4"/>
      <c r="X232" s="11"/>
      <c r="Y232" s="11"/>
      <c r="Z232" s="11">
        <f t="shared" si="6"/>
        <v>0</v>
      </c>
    </row>
    <row r="233" spans="1:26">
      <c r="A233" s="11">
        <f t="shared" si="7"/>
        <v>0</v>
      </c>
      <c r="B233" s="10" t="s">
        <v>141</v>
      </c>
      <c r="C233" s="10" t="s">
        <v>4</v>
      </c>
      <c r="D233" s="12">
        <v>115.83</v>
      </c>
      <c r="E233" s="11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4"/>
      <c r="X233" s="11"/>
      <c r="Y233" s="11"/>
      <c r="Z233" s="11">
        <f t="shared" si="6"/>
        <v>0</v>
      </c>
    </row>
    <row r="234" spans="1:26">
      <c r="A234" s="11">
        <f t="shared" si="7"/>
        <v>0</v>
      </c>
      <c r="B234" s="10" t="s">
        <v>142</v>
      </c>
      <c r="C234" s="10" t="s">
        <v>4</v>
      </c>
      <c r="D234" s="12">
        <v>123.53</v>
      </c>
      <c r="E234" s="11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4"/>
      <c r="X234" s="11"/>
      <c r="Y234" s="11"/>
      <c r="Z234" s="11">
        <f t="shared" si="6"/>
        <v>0</v>
      </c>
    </row>
    <row r="235" spans="1:26">
      <c r="A235" s="11">
        <f t="shared" si="7"/>
        <v>7.3800000000000008</v>
      </c>
      <c r="B235" s="10" t="s">
        <v>143</v>
      </c>
      <c r="C235" s="10" t="s">
        <v>4</v>
      </c>
      <c r="D235" s="12">
        <v>163</v>
      </c>
      <c r="E235" s="11">
        <v>16.350000000000001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4"/>
      <c r="X235" s="11"/>
      <c r="Y235" s="11"/>
      <c r="Z235" s="11">
        <f t="shared" si="6"/>
        <v>16.350000000000001</v>
      </c>
    </row>
    <row r="236" spans="1:26">
      <c r="A236" s="11">
        <f t="shared" si="7"/>
        <v>0</v>
      </c>
      <c r="B236" s="10" t="s">
        <v>144</v>
      </c>
      <c r="C236" s="10" t="s">
        <v>4</v>
      </c>
      <c r="D236" s="12">
        <v>235.75</v>
      </c>
      <c r="E236" s="11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4"/>
      <c r="X236" s="11"/>
      <c r="Y236" s="11"/>
      <c r="Z236" s="11">
        <f t="shared" si="6"/>
        <v>0</v>
      </c>
    </row>
    <row r="237" spans="1:26">
      <c r="A237" s="11">
        <f t="shared" si="7"/>
        <v>0</v>
      </c>
      <c r="B237" s="10" t="s">
        <v>144</v>
      </c>
      <c r="C237" s="10" t="s">
        <v>4</v>
      </c>
      <c r="D237" s="12">
        <v>290.44</v>
      </c>
      <c r="E237" s="11">
        <v>14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4"/>
      <c r="X237" s="11"/>
      <c r="Y237" s="11"/>
      <c r="Z237" s="11">
        <f t="shared" si="6"/>
        <v>14</v>
      </c>
    </row>
    <row r="238" spans="1:26">
      <c r="A238" s="11">
        <f t="shared" si="7"/>
        <v>10.700000000000003</v>
      </c>
      <c r="B238" s="10" t="s">
        <v>144</v>
      </c>
      <c r="C238" s="10" t="s">
        <v>4</v>
      </c>
      <c r="D238" s="12">
        <v>291</v>
      </c>
      <c r="E238" s="11">
        <v>6.7</v>
      </c>
      <c r="F238" s="13">
        <v>70</v>
      </c>
      <c r="G238" s="13"/>
      <c r="H238" s="13"/>
      <c r="I238" s="13"/>
      <c r="J238" s="13"/>
      <c r="K238" s="13"/>
      <c r="L238" s="13"/>
      <c r="M238" s="13"/>
      <c r="N238" s="13"/>
      <c r="O238" s="13">
        <v>30</v>
      </c>
      <c r="P238" s="13"/>
      <c r="Q238" s="13"/>
      <c r="R238" s="13"/>
      <c r="S238" s="13"/>
      <c r="T238" s="13">
        <v>20</v>
      </c>
      <c r="U238" s="13"/>
      <c r="V238" s="13"/>
      <c r="W238" s="14"/>
      <c r="X238" s="11"/>
      <c r="Y238" s="11"/>
      <c r="Z238" s="11">
        <f t="shared" si="6"/>
        <v>126.7</v>
      </c>
    </row>
    <row r="239" spans="1:26">
      <c r="A239" s="11">
        <f t="shared" si="7"/>
        <v>0</v>
      </c>
      <c r="B239" s="10" t="s">
        <v>145</v>
      </c>
      <c r="C239" s="10" t="s">
        <v>4</v>
      </c>
      <c r="D239" s="12">
        <v>88.9</v>
      </c>
      <c r="E239" s="11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4"/>
      <c r="X239" s="11"/>
      <c r="Y239" s="11"/>
      <c r="Z239" s="11">
        <f t="shared" si="6"/>
        <v>0</v>
      </c>
    </row>
    <row r="240" spans="1:26">
      <c r="A240" s="11">
        <f t="shared" si="7"/>
        <v>0</v>
      </c>
      <c r="B240" s="10" t="s">
        <v>145</v>
      </c>
      <c r="C240" s="10" t="s">
        <v>4</v>
      </c>
      <c r="D240" s="12">
        <v>160</v>
      </c>
      <c r="E240" s="11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4"/>
      <c r="X240" s="11"/>
      <c r="Y240" s="11"/>
      <c r="Z240" s="11">
        <f t="shared" si="6"/>
        <v>0</v>
      </c>
    </row>
    <row r="241" spans="1:26">
      <c r="A241" s="11">
        <f t="shared" si="7"/>
        <v>0</v>
      </c>
      <c r="B241" s="10" t="s">
        <v>146</v>
      </c>
      <c r="C241" s="10" t="s">
        <v>4</v>
      </c>
      <c r="D241" s="12">
        <v>122</v>
      </c>
      <c r="E241" s="11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4"/>
      <c r="X241" s="11"/>
      <c r="Y241" s="11"/>
      <c r="Z241" s="11">
        <f t="shared" si="6"/>
        <v>0</v>
      </c>
    </row>
    <row r="242" spans="1:26">
      <c r="A242" s="11">
        <f t="shared" si="7"/>
        <v>4.9999999999982947E-2</v>
      </c>
      <c r="B242" s="10" t="s">
        <v>146</v>
      </c>
      <c r="C242" s="10" t="s">
        <v>4</v>
      </c>
      <c r="D242" s="12">
        <v>116</v>
      </c>
      <c r="E242" s="11"/>
      <c r="F242" s="13">
        <v>49</v>
      </c>
      <c r="G242" s="13"/>
      <c r="H242" s="13"/>
      <c r="I242" s="13"/>
      <c r="J242" s="13">
        <v>40</v>
      </c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>
        <v>43.1</v>
      </c>
      <c r="V242" s="13"/>
      <c r="W242" s="14"/>
      <c r="X242" s="11"/>
      <c r="Y242" s="11"/>
      <c r="Z242" s="11">
        <f t="shared" si="6"/>
        <v>132.1</v>
      </c>
    </row>
    <row r="243" spans="1:26">
      <c r="A243" s="11">
        <f t="shared" si="7"/>
        <v>19.159999999999997</v>
      </c>
      <c r="B243" s="10" t="s">
        <v>147</v>
      </c>
      <c r="C243" s="10" t="s">
        <v>4</v>
      </c>
      <c r="D243" s="12">
        <v>121</v>
      </c>
      <c r="E243" s="11"/>
      <c r="F243" s="13">
        <v>33.700000000000003</v>
      </c>
      <c r="G243" s="13"/>
      <c r="H243" s="13"/>
      <c r="I243" s="13"/>
      <c r="J243" s="13">
        <v>50</v>
      </c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>
        <v>70.3</v>
      </c>
      <c r="V243" s="13"/>
      <c r="W243" s="14"/>
      <c r="X243" s="11"/>
      <c r="Y243" s="11"/>
      <c r="Z243" s="11">
        <f t="shared" si="6"/>
        <v>154</v>
      </c>
    </row>
    <row r="244" spans="1:26">
      <c r="A244" s="11">
        <f t="shared" si="7"/>
        <v>0</v>
      </c>
      <c r="B244" s="10" t="s">
        <v>147</v>
      </c>
      <c r="C244" s="10" t="s">
        <v>4</v>
      </c>
      <c r="D244" s="12">
        <v>116</v>
      </c>
      <c r="E244" s="11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4"/>
      <c r="X244" s="11"/>
      <c r="Y244" s="11"/>
      <c r="Z244" s="11">
        <f t="shared" si="6"/>
        <v>0</v>
      </c>
    </row>
    <row r="245" spans="1:26">
      <c r="A245" s="11">
        <f t="shared" si="7"/>
        <v>0</v>
      </c>
      <c r="B245" s="10" t="s">
        <v>148</v>
      </c>
      <c r="C245" s="10" t="s">
        <v>4</v>
      </c>
      <c r="D245" s="12">
        <v>175</v>
      </c>
      <c r="E245" s="11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4"/>
      <c r="X245" s="11"/>
      <c r="Y245" s="11"/>
      <c r="Z245" s="11">
        <f t="shared" si="6"/>
        <v>0</v>
      </c>
    </row>
    <row r="246" spans="1:26">
      <c r="A246" s="11">
        <f t="shared" si="7"/>
        <v>16.400000000000006</v>
      </c>
      <c r="B246" s="10" t="s">
        <v>148</v>
      </c>
      <c r="C246" s="10" t="s">
        <v>4</v>
      </c>
      <c r="D246" s="12">
        <v>162</v>
      </c>
      <c r="E246" s="11"/>
      <c r="F246" s="13">
        <v>62</v>
      </c>
      <c r="G246" s="13"/>
      <c r="H246" s="13"/>
      <c r="I246" s="13"/>
      <c r="J246" s="13">
        <v>60.3</v>
      </c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>
        <v>32.299999999999997</v>
      </c>
      <c r="V246" s="13"/>
      <c r="W246" s="14"/>
      <c r="X246" s="11"/>
      <c r="Y246" s="11"/>
      <c r="Z246" s="11">
        <f t="shared" si="6"/>
        <v>154.6</v>
      </c>
    </row>
    <row r="247" spans="1:26">
      <c r="A247" s="11">
        <f t="shared" si="7"/>
        <v>0</v>
      </c>
      <c r="B247" s="10" t="s">
        <v>149</v>
      </c>
      <c r="C247" s="10" t="s">
        <v>4</v>
      </c>
      <c r="D247" s="12">
        <v>95</v>
      </c>
      <c r="E247" s="11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4"/>
      <c r="X247" s="11"/>
      <c r="Y247" s="11"/>
      <c r="Z247" s="11">
        <f t="shared" si="6"/>
        <v>0</v>
      </c>
    </row>
    <row r="248" spans="1:26">
      <c r="A248" s="11">
        <f t="shared" si="7"/>
        <v>6.9999999999993179E-2</v>
      </c>
      <c r="B248" s="10" t="s">
        <v>149</v>
      </c>
      <c r="C248" s="10" t="s">
        <v>4</v>
      </c>
      <c r="D248" s="12">
        <v>109</v>
      </c>
      <c r="E248" s="11"/>
      <c r="F248" s="13">
        <v>50</v>
      </c>
      <c r="G248" s="13"/>
      <c r="H248" s="13"/>
      <c r="I248" s="13"/>
      <c r="J248" s="13">
        <v>48</v>
      </c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>
        <v>46</v>
      </c>
      <c r="V248" s="13"/>
      <c r="W248" s="14"/>
      <c r="X248" s="11"/>
      <c r="Y248" s="11"/>
      <c r="Z248" s="11">
        <f t="shared" si="6"/>
        <v>144</v>
      </c>
    </row>
    <row r="249" spans="1:26">
      <c r="A249" s="11">
        <f t="shared" si="7"/>
        <v>0</v>
      </c>
      <c r="B249" s="10" t="s">
        <v>150</v>
      </c>
      <c r="C249" s="10" t="s">
        <v>4</v>
      </c>
      <c r="D249" s="12">
        <v>140</v>
      </c>
      <c r="E249" s="11"/>
      <c r="F249" s="13">
        <v>5</v>
      </c>
      <c r="G249" s="13"/>
      <c r="H249" s="13"/>
      <c r="I249" s="13"/>
      <c r="J249" s="13">
        <v>5</v>
      </c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>
        <v>5</v>
      </c>
      <c r="V249" s="13"/>
      <c r="W249" s="14"/>
      <c r="X249" s="11"/>
      <c r="Y249" s="11"/>
      <c r="Z249" s="11">
        <f t="shared" si="6"/>
        <v>15</v>
      </c>
    </row>
    <row r="250" spans="1:26">
      <c r="A250" s="11">
        <f t="shared" si="7"/>
        <v>0</v>
      </c>
      <c r="B250" s="10" t="s">
        <v>150</v>
      </c>
      <c r="C250" s="10" t="s">
        <v>4</v>
      </c>
      <c r="D250" s="12">
        <v>148</v>
      </c>
      <c r="E250" s="11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4"/>
      <c r="X250" s="11"/>
      <c r="Y250" s="11"/>
      <c r="Z250" s="11">
        <f t="shared" si="6"/>
        <v>0</v>
      </c>
    </row>
    <row r="251" spans="1:26">
      <c r="A251" s="11">
        <f t="shared" si="7"/>
        <v>0</v>
      </c>
      <c r="B251" s="10" t="s">
        <v>151</v>
      </c>
      <c r="C251" s="10" t="s">
        <v>4</v>
      </c>
      <c r="D251" s="12">
        <v>206</v>
      </c>
      <c r="E251" s="11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4"/>
      <c r="X251" s="11"/>
      <c r="Y251" s="11"/>
      <c r="Z251" s="11">
        <f t="shared" si="6"/>
        <v>0</v>
      </c>
    </row>
    <row r="252" spans="1:26">
      <c r="A252" s="11">
        <f t="shared" si="7"/>
        <v>-9.9999999999997868E-3</v>
      </c>
      <c r="B252" s="10" t="s">
        <v>152</v>
      </c>
      <c r="C252" s="10" t="s">
        <v>4</v>
      </c>
      <c r="D252" s="12">
        <v>140</v>
      </c>
      <c r="E252" s="11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>
        <v>9.8000000000000007</v>
      </c>
      <c r="V252" s="13"/>
      <c r="W252" s="14"/>
      <c r="X252" s="11"/>
      <c r="Y252" s="11"/>
      <c r="Z252" s="11">
        <f t="shared" si="6"/>
        <v>9.8000000000000007</v>
      </c>
    </row>
    <row r="253" spans="1:26">
      <c r="A253" s="11">
        <f t="shared" si="7"/>
        <v>0</v>
      </c>
      <c r="B253" s="10" t="s">
        <v>153</v>
      </c>
      <c r="C253" s="10" t="s">
        <v>73</v>
      </c>
      <c r="D253" s="12">
        <v>42</v>
      </c>
      <c r="E253" s="11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4"/>
      <c r="X253" s="11"/>
      <c r="Y253" s="11"/>
      <c r="Z253" s="11">
        <f t="shared" si="6"/>
        <v>0</v>
      </c>
    </row>
    <row r="254" spans="1:26">
      <c r="A254" s="11">
        <f t="shared" si="7"/>
        <v>0</v>
      </c>
      <c r="B254" s="10" t="s">
        <v>154</v>
      </c>
      <c r="C254" s="10" t="s">
        <v>4</v>
      </c>
      <c r="D254" s="12">
        <v>188</v>
      </c>
      <c r="E254" s="11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4"/>
      <c r="X254" s="11"/>
      <c r="Y254" s="11"/>
      <c r="Z254" s="11">
        <f t="shared" si="6"/>
        <v>0</v>
      </c>
    </row>
    <row r="255" spans="1:26">
      <c r="A255" s="11">
        <f t="shared" si="7"/>
        <v>-29.029999999999987</v>
      </c>
      <c r="B255" s="10" t="s">
        <v>154</v>
      </c>
      <c r="C255" s="10" t="s">
        <v>4</v>
      </c>
      <c r="D255" s="12">
        <v>189</v>
      </c>
      <c r="E255" s="11">
        <v>-0.44</v>
      </c>
      <c r="F255" s="13">
        <v>15</v>
      </c>
      <c r="G255" s="13"/>
      <c r="H255" s="13"/>
      <c r="I255" s="13"/>
      <c r="J255" s="13">
        <v>5</v>
      </c>
      <c r="K255" s="13"/>
      <c r="L255" s="13"/>
      <c r="M255" s="13"/>
      <c r="N255" s="13"/>
      <c r="O255" s="13">
        <v>15</v>
      </c>
      <c r="P255" s="13"/>
      <c r="Q255" s="13"/>
      <c r="R255" s="13"/>
      <c r="S255" s="13"/>
      <c r="T255" s="13"/>
      <c r="U255" s="13"/>
      <c r="V255" s="13"/>
      <c r="W255" s="14"/>
      <c r="X255" s="11"/>
      <c r="Y255" s="11"/>
      <c r="Z255" s="11">
        <f t="shared" si="6"/>
        <v>34.56</v>
      </c>
    </row>
    <row r="256" spans="1:26">
      <c r="A256" s="11">
        <f t="shared" si="7"/>
        <v>0</v>
      </c>
      <c r="B256" s="10" t="s">
        <v>155</v>
      </c>
      <c r="C256" s="10" t="s">
        <v>4</v>
      </c>
      <c r="D256" s="12">
        <v>210</v>
      </c>
      <c r="E256" s="11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4"/>
      <c r="X256" s="11"/>
      <c r="Y256" s="11"/>
      <c r="Z256" s="11">
        <f t="shared" si="6"/>
        <v>0</v>
      </c>
    </row>
    <row r="257" spans="1:26">
      <c r="A257" s="11">
        <f t="shared" si="7"/>
        <v>2.4</v>
      </c>
      <c r="B257" s="27" t="s">
        <v>156</v>
      </c>
      <c r="C257" s="27" t="s">
        <v>4</v>
      </c>
      <c r="D257" s="28">
        <v>195</v>
      </c>
      <c r="E257" s="11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>
        <v>4</v>
      </c>
      <c r="U257" s="13"/>
      <c r="V257" s="13"/>
      <c r="W257" s="14"/>
      <c r="X257" s="11"/>
      <c r="Y257" s="11"/>
      <c r="Z257" s="11">
        <f t="shared" si="6"/>
        <v>4</v>
      </c>
    </row>
    <row r="258" spans="1:26">
      <c r="A258" s="11">
        <f t="shared" si="7"/>
        <v>-0.80000000000000027</v>
      </c>
      <c r="B258" s="27" t="s">
        <v>156</v>
      </c>
      <c r="C258" s="27" t="s">
        <v>4</v>
      </c>
      <c r="D258" s="28">
        <v>194.25</v>
      </c>
      <c r="E258" s="11">
        <v>2.4</v>
      </c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4"/>
      <c r="X258" s="11"/>
      <c r="Y258" s="11"/>
      <c r="Z258" s="11">
        <f t="shared" si="6"/>
        <v>2.4</v>
      </c>
    </row>
    <row r="259" spans="1:26">
      <c r="A259" s="11">
        <f t="shared" si="7"/>
        <v>4.2</v>
      </c>
      <c r="B259" s="27" t="s">
        <v>156</v>
      </c>
      <c r="C259" s="27" t="s">
        <v>4</v>
      </c>
      <c r="D259" s="28">
        <v>164.45</v>
      </c>
      <c r="E259" s="11">
        <v>4.2</v>
      </c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4"/>
      <c r="X259" s="11"/>
      <c r="Y259" s="11"/>
      <c r="Z259" s="11">
        <f t="shared" si="6"/>
        <v>4.2</v>
      </c>
    </row>
    <row r="260" spans="1:26">
      <c r="A260" s="11">
        <f t="shared" si="7"/>
        <v>14.71999999999997</v>
      </c>
      <c r="B260" s="10" t="s">
        <v>157</v>
      </c>
      <c r="C260" s="10" t="s">
        <v>46</v>
      </c>
      <c r="D260" s="12">
        <v>55.91</v>
      </c>
      <c r="E260" s="11"/>
      <c r="F260" s="13">
        <v>89.28</v>
      </c>
      <c r="G260" s="13"/>
      <c r="H260" s="13"/>
      <c r="I260" s="13"/>
      <c r="J260" s="13">
        <v>55.8</v>
      </c>
      <c r="K260" s="13"/>
      <c r="L260" s="13">
        <v>89.28</v>
      </c>
      <c r="M260" s="13"/>
      <c r="N260" s="13"/>
      <c r="O260" s="13"/>
      <c r="P260" s="13"/>
      <c r="Q260" s="13"/>
      <c r="R260" s="13"/>
      <c r="S260" s="13"/>
      <c r="T260" s="13"/>
      <c r="U260" s="13">
        <v>66.959999999999994</v>
      </c>
      <c r="V260" s="13"/>
      <c r="W260" s="14"/>
      <c r="X260" s="11"/>
      <c r="Y260" s="11"/>
      <c r="Z260" s="11">
        <f t="shared" si="6"/>
        <v>301.32</v>
      </c>
    </row>
    <row r="261" spans="1:26">
      <c r="A261" s="11">
        <f t="shared" si="7"/>
        <v>0</v>
      </c>
      <c r="B261" s="10" t="s">
        <v>157</v>
      </c>
      <c r="C261" s="10" t="s">
        <v>46</v>
      </c>
      <c r="D261" s="12">
        <v>58.07</v>
      </c>
      <c r="E261" s="11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4"/>
      <c r="X261" s="11"/>
      <c r="Y261" s="11"/>
      <c r="Z261" s="11">
        <f t="shared" si="6"/>
        <v>0</v>
      </c>
    </row>
    <row r="262" spans="1:26">
      <c r="A262" s="11">
        <f t="shared" si="7"/>
        <v>0</v>
      </c>
      <c r="B262" s="10" t="s">
        <v>158</v>
      </c>
      <c r="C262" s="10" t="s">
        <v>73</v>
      </c>
      <c r="D262" s="12">
        <v>62</v>
      </c>
      <c r="E262" s="11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4"/>
      <c r="X262" s="11"/>
      <c r="Y262" s="11"/>
      <c r="Z262" s="11">
        <f t="shared" si="6"/>
        <v>0</v>
      </c>
    </row>
    <row r="263" spans="1:26">
      <c r="A263" s="11">
        <f t="shared" si="7"/>
        <v>0</v>
      </c>
      <c r="B263" s="10" t="s">
        <v>159</v>
      </c>
      <c r="C263" s="10" t="s">
        <v>73</v>
      </c>
      <c r="D263" s="12">
        <v>28</v>
      </c>
      <c r="E263" s="11"/>
      <c r="F263" s="13">
        <v>220</v>
      </c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>
        <v>220</v>
      </c>
      <c r="U263" s="13"/>
      <c r="V263" s="13"/>
      <c r="W263" s="14"/>
      <c r="X263" s="11"/>
      <c r="Y263" s="11"/>
      <c r="Z263" s="11">
        <f t="shared" si="6"/>
        <v>440</v>
      </c>
    </row>
    <row r="264" spans="1:26">
      <c r="A264" s="11">
        <f t="shared" si="7"/>
        <v>0</v>
      </c>
      <c r="B264" s="10" t="s">
        <v>160</v>
      </c>
      <c r="C264" s="10" t="s">
        <v>73</v>
      </c>
      <c r="D264" s="12">
        <v>34</v>
      </c>
      <c r="E264" s="11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4"/>
      <c r="X264" s="11"/>
      <c r="Y264" s="11"/>
      <c r="Z264" s="11">
        <f t="shared" si="6"/>
        <v>0</v>
      </c>
    </row>
    <row r="265" spans="1:26">
      <c r="A265" s="11">
        <f t="shared" si="7"/>
        <v>0</v>
      </c>
      <c r="B265" s="10" t="s">
        <v>161</v>
      </c>
      <c r="C265" s="10" t="s">
        <v>73</v>
      </c>
      <c r="D265" s="12">
        <v>28</v>
      </c>
      <c r="E265" s="11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4"/>
      <c r="X265" s="11"/>
      <c r="Y265" s="11"/>
      <c r="Z265" s="11">
        <f t="shared" si="6"/>
        <v>0</v>
      </c>
    </row>
    <row r="266" spans="1:26">
      <c r="A266" s="11">
        <f t="shared" si="7"/>
        <v>0</v>
      </c>
      <c r="B266" s="10" t="s">
        <v>162</v>
      </c>
      <c r="C266" s="10" t="s">
        <v>73</v>
      </c>
      <c r="D266" s="12">
        <v>34</v>
      </c>
      <c r="E266" s="11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4"/>
      <c r="X266" s="11"/>
      <c r="Y266" s="11"/>
      <c r="Z266" s="11">
        <f t="shared" si="6"/>
        <v>0</v>
      </c>
    </row>
    <row r="267" spans="1:26">
      <c r="A267" s="11">
        <f t="shared" si="7"/>
        <v>0</v>
      </c>
      <c r="B267" s="10" t="s">
        <v>163</v>
      </c>
      <c r="C267" s="10" t="s">
        <v>73</v>
      </c>
      <c r="D267" s="12">
        <v>34</v>
      </c>
      <c r="E267" s="11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4"/>
      <c r="X267" s="11"/>
      <c r="Y267" s="11"/>
      <c r="Z267" s="11">
        <f t="shared" si="6"/>
        <v>0</v>
      </c>
    </row>
    <row r="268" spans="1:26">
      <c r="A268" s="11">
        <f t="shared" si="7"/>
        <v>0</v>
      </c>
      <c r="B268" s="10" t="s">
        <v>164</v>
      </c>
      <c r="C268" s="10" t="s">
        <v>73</v>
      </c>
      <c r="D268" s="12">
        <v>33</v>
      </c>
      <c r="E268" s="11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4"/>
      <c r="X268" s="11"/>
      <c r="Y268" s="11"/>
      <c r="Z268" s="11">
        <f t="shared" si="6"/>
        <v>0</v>
      </c>
    </row>
    <row r="269" spans="1:26">
      <c r="A269" s="11">
        <f t="shared" si="7"/>
        <v>0</v>
      </c>
      <c r="B269" s="10" t="s">
        <v>165</v>
      </c>
      <c r="C269" s="10" t="s">
        <v>73</v>
      </c>
      <c r="D269" s="12">
        <v>32</v>
      </c>
      <c r="E269" s="11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4"/>
      <c r="X269" s="11"/>
      <c r="Y269" s="11"/>
      <c r="Z269" s="11">
        <f t="shared" ref="Z269:Z276" si="8">SUM(E269:Y269)</f>
        <v>0</v>
      </c>
    </row>
    <row r="270" spans="1:26">
      <c r="A270" s="11">
        <f t="shared" ref="A270:A275" si="9">Z270-Z543</f>
        <v>0</v>
      </c>
      <c r="B270" s="10" t="s">
        <v>166</v>
      </c>
      <c r="C270" s="10" t="s">
        <v>73</v>
      </c>
      <c r="D270" s="12">
        <v>34</v>
      </c>
      <c r="E270" s="11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4"/>
      <c r="X270" s="11"/>
      <c r="Y270" s="11"/>
      <c r="Z270" s="11">
        <f t="shared" si="8"/>
        <v>0</v>
      </c>
    </row>
    <row r="271" spans="1:26">
      <c r="A271" s="11">
        <f t="shared" si="9"/>
        <v>0</v>
      </c>
      <c r="B271" s="10" t="s">
        <v>167</v>
      </c>
      <c r="C271" s="10" t="s">
        <v>73</v>
      </c>
      <c r="D271" s="12">
        <v>18</v>
      </c>
      <c r="E271" s="11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4"/>
      <c r="X271" s="11"/>
      <c r="Y271" s="11"/>
      <c r="Z271" s="11">
        <f t="shared" si="8"/>
        <v>0</v>
      </c>
    </row>
    <row r="272" spans="1:26">
      <c r="A272" s="11">
        <f t="shared" si="9"/>
        <v>0</v>
      </c>
      <c r="B272" s="10" t="s">
        <v>168</v>
      </c>
      <c r="C272" s="10" t="s">
        <v>73</v>
      </c>
      <c r="D272" s="12">
        <v>13.72</v>
      </c>
      <c r="E272" s="11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4"/>
      <c r="X272" s="11"/>
      <c r="Y272" s="11"/>
      <c r="Z272" s="11">
        <f t="shared" si="8"/>
        <v>0</v>
      </c>
    </row>
    <row r="273" spans="1:26">
      <c r="A273" s="11">
        <f t="shared" si="9"/>
        <v>0</v>
      </c>
      <c r="B273" s="10" t="s">
        <v>169</v>
      </c>
      <c r="C273" s="10" t="s">
        <v>73</v>
      </c>
      <c r="D273" s="12">
        <v>36</v>
      </c>
      <c r="E273" s="11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4"/>
      <c r="X273" s="11"/>
      <c r="Y273" s="11"/>
      <c r="Z273" s="11">
        <f t="shared" si="8"/>
        <v>0</v>
      </c>
    </row>
    <row r="274" spans="1:26">
      <c r="A274" s="11">
        <f t="shared" si="9"/>
        <v>0</v>
      </c>
      <c r="B274" s="10" t="s">
        <v>170</v>
      </c>
      <c r="C274" s="10" t="s">
        <v>73</v>
      </c>
      <c r="D274" s="12">
        <v>20</v>
      </c>
      <c r="E274" s="11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4"/>
      <c r="X274" s="11"/>
      <c r="Y274" s="11"/>
      <c r="Z274" s="11">
        <f t="shared" si="8"/>
        <v>0</v>
      </c>
    </row>
    <row r="275" spans="1:26">
      <c r="A275" s="11">
        <f t="shared" si="9"/>
        <v>217</v>
      </c>
      <c r="B275" s="10" t="s">
        <v>153</v>
      </c>
      <c r="C275" s="10" t="s">
        <v>73</v>
      </c>
      <c r="D275" s="12">
        <v>42</v>
      </c>
      <c r="E275" s="11"/>
      <c r="F275" s="13">
        <v>220</v>
      </c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>
        <v>220</v>
      </c>
      <c r="U275" s="13"/>
      <c r="V275" s="13"/>
      <c r="W275" s="14"/>
      <c r="X275" s="11"/>
      <c r="Y275" s="11"/>
      <c r="Z275" s="11">
        <f t="shared" si="8"/>
        <v>440</v>
      </c>
    </row>
    <row r="276" spans="1:26">
      <c r="A276" s="11">
        <f>Z276-Z549</f>
        <v>0</v>
      </c>
      <c r="B276" s="10" t="s">
        <v>171</v>
      </c>
      <c r="C276" s="10" t="s">
        <v>73</v>
      </c>
      <c r="D276" s="12">
        <v>28</v>
      </c>
      <c r="E276" s="11">
        <v>240</v>
      </c>
      <c r="F276" s="13"/>
      <c r="G276" s="13"/>
      <c r="H276" s="13"/>
      <c r="I276" s="13"/>
      <c r="J276" s="13"/>
      <c r="K276" s="13"/>
      <c r="L276" s="13"/>
      <c r="M276" s="13"/>
      <c r="N276" s="13"/>
      <c r="O276" s="13">
        <v>120</v>
      </c>
      <c r="P276" s="13"/>
      <c r="Q276" s="13"/>
      <c r="R276" s="13"/>
      <c r="S276" s="13"/>
      <c r="T276" s="13"/>
      <c r="U276" s="13"/>
      <c r="V276" s="13"/>
      <c r="W276" s="14"/>
      <c r="X276" s="11"/>
      <c r="Y276" s="11"/>
      <c r="Z276" s="11">
        <f t="shared" si="8"/>
        <v>360</v>
      </c>
    </row>
    <row r="277" spans="1:26"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5"/>
    </row>
    <row r="278" spans="1:26"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5"/>
    </row>
    <row r="279" spans="1:26"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5"/>
    </row>
    <row r="280" spans="1:26"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5"/>
    </row>
    <row r="281" spans="1:26"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5"/>
    </row>
    <row r="282" spans="1:26"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5"/>
    </row>
    <row r="283" spans="1:26" ht="15.75">
      <c r="A283" s="2" t="s">
        <v>1</v>
      </c>
      <c r="B283" s="3"/>
      <c r="C283" s="3"/>
      <c r="D283" s="3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5"/>
    </row>
    <row r="284" spans="1:26">
      <c r="A284" s="1"/>
      <c r="B284" s="6" t="s">
        <v>2</v>
      </c>
      <c r="C284" s="1"/>
      <c r="D284" s="29"/>
      <c r="E284" s="10">
        <v>2.04</v>
      </c>
      <c r="F284" s="8">
        <v>3.04</v>
      </c>
      <c r="G284" s="8">
        <v>4.04</v>
      </c>
      <c r="H284" s="8">
        <v>5.04</v>
      </c>
      <c r="I284" s="8">
        <v>6.04</v>
      </c>
      <c r="J284" s="8">
        <v>9.0399999999999991</v>
      </c>
      <c r="K284" s="8">
        <v>10.039999999999999</v>
      </c>
      <c r="L284" s="8">
        <v>11.04</v>
      </c>
      <c r="M284" s="8">
        <v>12.04</v>
      </c>
      <c r="N284" s="8">
        <v>13.04</v>
      </c>
      <c r="O284" s="8">
        <v>16.04</v>
      </c>
      <c r="P284" s="8">
        <v>17.04</v>
      </c>
      <c r="Q284" s="8">
        <v>18.04</v>
      </c>
      <c r="R284" s="8">
        <v>19.04</v>
      </c>
      <c r="S284" s="8">
        <v>20.04</v>
      </c>
      <c r="T284" s="8">
        <v>23.04</v>
      </c>
      <c r="U284" s="8">
        <v>24.04</v>
      </c>
      <c r="V284" s="8">
        <v>25.04</v>
      </c>
      <c r="W284" s="9">
        <v>26.04</v>
      </c>
      <c r="X284" s="10">
        <v>27.04</v>
      </c>
      <c r="Y284" s="10">
        <v>28.04</v>
      </c>
      <c r="Z284" s="1"/>
    </row>
    <row r="285" spans="1:26">
      <c r="A285" s="30">
        <f t="shared" ref="A285:A348" si="10">A12*D12</f>
        <v>0</v>
      </c>
      <c r="B285" s="10" t="s">
        <v>3</v>
      </c>
      <c r="C285" s="10" t="s">
        <v>4</v>
      </c>
      <c r="D285" s="12">
        <v>23.58</v>
      </c>
      <c r="E285" s="11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4"/>
      <c r="X285" s="11"/>
      <c r="Y285" s="11"/>
      <c r="Z285" s="11">
        <f>SUM(E285:Y285)</f>
        <v>0</v>
      </c>
    </row>
    <row r="286" spans="1:26">
      <c r="A286" s="30">
        <f t="shared" si="10"/>
        <v>3477.5999999999995</v>
      </c>
      <c r="B286" s="10" t="s">
        <v>5</v>
      </c>
      <c r="C286" s="10" t="s">
        <v>4</v>
      </c>
      <c r="D286" s="15">
        <v>28</v>
      </c>
      <c r="E286" s="11">
        <v>10.029999999999999</v>
      </c>
      <c r="F286" s="13">
        <v>12.78</v>
      </c>
      <c r="G286" s="13">
        <v>16.559999999999999</v>
      </c>
      <c r="H286" s="13">
        <v>14.2</v>
      </c>
      <c r="I286" s="13">
        <v>19.3</v>
      </c>
      <c r="J286" s="13">
        <v>15.09</v>
      </c>
      <c r="K286" s="13">
        <v>14.26</v>
      </c>
      <c r="L286" s="13">
        <v>3.86</v>
      </c>
      <c r="M286" s="13">
        <v>15.04</v>
      </c>
      <c r="N286" s="13">
        <v>8.2899999999999991</v>
      </c>
      <c r="O286" s="13">
        <v>14.65</v>
      </c>
      <c r="P286" s="13">
        <v>14.83</v>
      </c>
      <c r="Q286" s="13">
        <v>3.99</v>
      </c>
      <c r="R286" s="13">
        <v>15.32</v>
      </c>
      <c r="S286" s="13">
        <v>9.24</v>
      </c>
      <c r="T286" s="13">
        <v>19.46</v>
      </c>
      <c r="U286" s="13">
        <v>14.7</v>
      </c>
      <c r="V286" s="13">
        <v>19.440000000000001</v>
      </c>
      <c r="W286" s="14">
        <v>14.98</v>
      </c>
      <c r="X286" s="11"/>
      <c r="Y286" s="11"/>
      <c r="Z286" s="11">
        <f t="shared" ref="Z286:Z349" si="11">SUM(E286:Y286)</f>
        <v>256.02000000000004</v>
      </c>
    </row>
    <row r="287" spans="1:26">
      <c r="A287" s="30">
        <f t="shared" si="10"/>
        <v>0</v>
      </c>
      <c r="B287" s="10" t="s">
        <v>5</v>
      </c>
      <c r="C287" s="10" t="s">
        <v>4</v>
      </c>
      <c r="D287" s="12">
        <v>28.21</v>
      </c>
      <c r="E287" s="11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4"/>
      <c r="X287" s="11"/>
      <c r="Y287" s="11"/>
      <c r="Z287" s="11">
        <f t="shared" si="11"/>
        <v>0</v>
      </c>
    </row>
    <row r="288" spans="1:26">
      <c r="A288" s="30">
        <f t="shared" si="10"/>
        <v>0</v>
      </c>
      <c r="B288" s="10" t="s">
        <v>5</v>
      </c>
      <c r="C288" s="10" t="s">
        <v>4</v>
      </c>
      <c r="D288" s="12">
        <v>28.6</v>
      </c>
      <c r="E288" s="11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4"/>
      <c r="X288" s="11"/>
      <c r="Y288" s="11"/>
      <c r="Z288" s="11">
        <f t="shared" si="11"/>
        <v>0</v>
      </c>
    </row>
    <row r="289" spans="1:26">
      <c r="A289" s="30">
        <f t="shared" si="10"/>
        <v>0</v>
      </c>
      <c r="B289" s="10" t="s">
        <v>6</v>
      </c>
      <c r="C289" s="10" t="s">
        <v>4</v>
      </c>
      <c r="D289" s="12">
        <v>28.34</v>
      </c>
      <c r="E289" s="11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4"/>
      <c r="X289" s="11"/>
      <c r="Y289" s="11"/>
      <c r="Z289" s="11">
        <f t="shared" si="11"/>
        <v>0</v>
      </c>
    </row>
    <row r="290" spans="1:26">
      <c r="A290" s="30">
        <f t="shared" si="10"/>
        <v>0</v>
      </c>
      <c r="B290" s="10" t="s">
        <v>7</v>
      </c>
      <c r="C290" s="10" t="s">
        <v>4</v>
      </c>
      <c r="D290" s="12">
        <v>30.4</v>
      </c>
      <c r="E290" s="11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4"/>
      <c r="X290" s="11"/>
      <c r="Y290" s="11"/>
      <c r="Z290" s="11">
        <f t="shared" si="11"/>
        <v>0</v>
      </c>
    </row>
    <row r="291" spans="1:26">
      <c r="A291" s="30">
        <f t="shared" si="10"/>
        <v>0</v>
      </c>
      <c r="B291" s="10" t="s">
        <v>5</v>
      </c>
      <c r="C291" s="10" t="s">
        <v>4</v>
      </c>
      <c r="D291" s="12">
        <v>26</v>
      </c>
      <c r="E291" s="11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4"/>
      <c r="X291" s="11"/>
      <c r="Y291" s="11"/>
      <c r="Z291" s="11">
        <f t="shared" si="11"/>
        <v>0</v>
      </c>
    </row>
    <row r="292" spans="1:26">
      <c r="A292" s="30">
        <f t="shared" si="10"/>
        <v>0</v>
      </c>
      <c r="B292" s="10" t="s">
        <v>8</v>
      </c>
      <c r="C292" s="10" t="s">
        <v>4</v>
      </c>
      <c r="D292" s="12">
        <v>33.4</v>
      </c>
      <c r="E292" s="11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4"/>
      <c r="X292" s="11"/>
      <c r="Y292" s="11"/>
      <c r="Z292" s="11">
        <f t="shared" si="11"/>
        <v>0</v>
      </c>
    </row>
    <row r="293" spans="1:26">
      <c r="A293" s="30">
        <f t="shared" si="10"/>
        <v>0</v>
      </c>
      <c r="B293" s="10" t="s">
        <v>0</v>
      </c>
      <c r="C293" s="10" t="s">
        <v>4</v>
      </c>
      <c r="D293" s="12">
        <v>46.8</v>
      </c>
      <c r="E293" s="11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4"/>
      <c r="X293" s="11"/>
      <c r="Y293" s="11"/>
      <c r="Z293" s="11">
        <f t="shared" si="11"/>
        <v>0</v>
      </c>
    </row>
    <row r="294" spans="1:26">
      <c r="A294" s="30">
        <f t="shared" si="10"/>
        <v>0</v>
      </c>
      <c r="B294" s="10" t="s">
        <v>0</v>
      </c>
      <c r="C294" s="10" t="s">
        <v>4</v>
      </c>
      <c r="D294" s="12">
        <v>42</v>
      </c>
      <c r="E294" s="11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4"/>
      <c r="X294" s="11"/>
      <c r="Y294" s="11"/>
      <c r="Z294" s="11">
        <f t="shared" si="11"/>
        <v>0</v>
      </c>
    </row>
    <row r="295" spans="1:26">
      <c r="A295" s="30">
        <f t="shared" si="10"/>
        <v>0</v>
      </c>
      <c r="B295" s="10" t="s">
        <v>0</v>
      </c>
      <c r="C295" s="10" t="s">
        <v>4</v>
      </c>
      <c r="D295" s="12">
        <v>43</v>
      </c>
      <c r="E295" s="11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4"/>
      <c r="X295" s="11"/>
      <c r="Y295" s="11"/>
      <c r="Z295" s="11">
        <f t="shared" si="11"/>
        <v>0</v>
      </c>
    </row>
    <row r="296" spans="1:26">
      <c r="A296" s="30">
        <f>A23*D23</f>
        <v>2739.6000000000022</v>
      </c>
      <c r="B296" s="10" t="s">
        <v>9</v>
      </c>
      <c r="C296" s="10" t="s">
        <v>4</v>
      </c>
      <c r="D296" s="15">
        <v>45</v>
      </c>
      <c r="E296" s="11">
        <v>18.45</v>
      </c>
      <c r="F296" s="13">
        <v>16.98</v>
      </c>
      <c r="G296" s="13">
        <v>18.41</v>
      </c>
      <c r="H296" s="13">
        <v>17.95</v>
      </c>
      <c r="I296" s="13">
        <v>18.489999999999998</v>
      </c>
      <c r="J296" s="13">
        <v>16.32</v>
      </c>
      <c r="K296" s="13">
        <v>16.010000000000002</v>
      </c>
      <c r="L296" s="13">
        <v>6.94</v>
      </c>
      <c r="M296" s="13">
        <v>15.39</v>
      </c>
      <c r="N296" s="13">
        <v>11.37</v>
      </c>
      <c r="O296" s="13">
        <v>19.53</v>
      </c>
      <c r="P296" s="13">
        <v>18.02</v>
      </c>
      <c r="Q296" s="13">
        <v>8.5</v>
      </c>
      <c r="R296" s="13">
        <v>16.28</v>
      </c>
      <c r="S296" s="13">
        <v>17.13</v>
      </c>
      <c r="T296" s="13">
        <v>20.86</v>
      </c>
      <c r="U296" s="13">
        <v>16.899999999999999</v>
      </c>
      <c r="V296" s="13">
        <v>19.36</v>
      </c>
      <c r="W296" s="14">
        <v>19.59</v>
      </c>
      <c r="X296" s="11"/>
      <c r="Y296" s="11"/>
      <c r="Z296" s="11">
        <f t="shared" si="11"/>
        <v>312.47999999999996</v>
      </c>
    </row>
    <row r="297" spans="1:26">
      <c r="A297" s="30">
        <f t="shared" si="10"/>
        <v>0</v>
      </c>
      <c r="B297" s="10" t="s">
        <v>9</v>
      </c>
      <c r="C297" s="10" t="s">
        <v>4</v>
      </c>
      <c r="D297" s="12">
        <v>52</v>
      </c>
      <c r="E297" s="11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4"/>
      <c r="X297" s="11"/>
      <c r="Y297" s="11"/>
      <c r="Z297" s="11">
        <f t="shared" si="11"/>
        <v>0</v>
      </c>
    </row>
    <row r="298" spans="1:26">
      <c r="A298" s="30">
        <f t="shared" si="10"/>
        <v>0</v>
      </c>
      <c r="B298" s="10" t="s">
        <v>10</v>
      </c>
      <c r="C298" s="10" t="s">
        <v>4</v>
      </c>
      <c r="D298" s="12">
        <v>68.7</v>
      </c>
      <c r="E298" s="11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4"/>
      <c r="X298" s="11"/>
      <c r="Y298" s="11"/>
      <c r="Z298" s="11">
        <f t="shared" si="11"/>
        <v>0</v>
      </c>
    </row>
    <row r="299" spans="1:26">
      <c r="A299" s="30">
        <f t="shared" si="10"/>
        <v>160.251</v>
      </c>
      <c r="B299" s="10" t="s">
        <v>10</v>
      </c>
      <c r="C299" s="10" t="s">
        <v>4</v>
      </c>
      <c r="D299" s="12">
        <v>27.3</v>
      </c>
      <c r="E299" s="11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4"/>
      <c r="X299" s="11"/>
      <c r="Y299" s="11"/>
      <c r="Z299" s="11">
        <f t="shared" si="11"/>
        <v>0</v>
      </c>
    </row>
    <row r="300" spans="1:26">
      <c r="A300" s="30">
        <f t="shared" si="10"/>
        <v>0</v>
      </c>
      <c r="B300" s="10" t="s">
        <v>10</v>
      </c>
      <c r="C300" s="10" t="s">
        <v>4</v>
      </c>
      <c r="D300" s="12">
        <v>96.01</v>
      </c>
      <c r="E300" s="11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4"/>
      <c r="X300" s="11"/>
      <c r="Y300" s="11"/>
      <c r="Z300" s="11">
        <f t="shared" si="11"/>
        <v>0</v>
      </c>
    </row>
    <row r="301" spans="1:26">
      <c r="A301" s="30">
        <f t="shared" si="10"/>
        <v>255.35999999999967</v>
      </c>
      <c r="B301" s="10" t="s">
        <v>11</v>
      </c>
      <c r="C301" s="10" t="s">
        <v>4</v>
      </c>
      <c r="D301" s="12">
        <v>32</v>
      </c>
      <c r="E301" s="11">
        <v>22.49</v>
      </c>
      <c r="F301" s="13"/>
      <c r="G301" s="13">
        <v>33.99</v>
      </c>
      <c r="H301" s="13"/>
      <c r="I301" s="13"/>
      <c r="J301" s="13"/>
      <c r="K301" s="13"/>
      <c r="L301" s="13"/>
      <c r="M301" s="13"/>
      <c r="N301" s="13">
        <v>15.71</v>
      </c>
      <c r="O301" s="13">
        <v>22.99</v>
      </c>
      <c r="P301" s="13"/>
      <c r="Q301" s="13">
        <v>8.64</v>
      </c>
      <c r="R301" s="13">
        <v>10</v>
      </c>
      <c r="S301" s="13"/>
      <c r="T301" s="13"/>
      <c r="U301" s="13">
        <v>14.28</v>
      </c>
      <c r="V301" s="13"/>
      <c r="W301" s="14"/>
      <c r="X301" s="11"/>
      <c r="Y301" s="11"/>
      <c r="Z301" s="11">
        <f t="shared" si="11"/>
        <v>128.1</v>
      </c>
    </row>
    <row r="302" spans="1:26">
      <c r="A302" s="30">
        <f t="shared" si="10"/>
        <v>0</v>
      </c>
      <c r="B302" s="10" t="s">
        <v>10</v>
      </c>
      <c r="C302" s="10" t="s">
        <v>4</v>
      </c>
      <c r="D302" s="12">
        <v>63.7</v>
      </c>
      <c r="E302" s="11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4"/>
      <c r="X302" s="11"/>
      <c r="Y302" s="11"/>
      <c r="Z302" s="11">
        <f t="shared" si="11"/>
        <v>0</v>
      </c>
    </row>
    <row r="303" spans="1:26">
      <c r="A303" s="30">
        <f t="shared" si="10"/>
        <v>0</v>
      </c>
      <c r="B303" s="10" t="s">
        <v>12</v>
      </c>
      <c r="C303" s="10" t="s">
        <v>4</v>
      </c>
      <c r="D303" s="12">
        <v>32</v>
      </c>
      <c r="E303" s="11"/>
      <c r="F303" s="13"/>
      <c r="G303" s="13"/>
      <c r="H303" s="13"/>
      <c r="I303" s="13"/>
      <c r="J303" s="13">
        <v>20.98</v>
      </c>
      <c r="K303" s="13"/>
      <c r="L303" s="13"/>
      <c r="M303" s="13"/>
      <c r="N303" s="13">
        <v>0.61</v>
      </c>
      <c r="O303" s="13"/>
      <c r="P303" s="13"/>
      <c r="Q303" s="13"/>
      <c r="R303" s="13"/>
      <c r="S303" s="13"/>
      <c r="T303" s="13">
        <v>6.21</v>
      </c>
      <c r="U303" s="13"/>
      <c r="V303" s="13"/>
      <c r="W303" s="14"/>
      <c r="X303" s="11"/>
      <c r="Y303" s="11"/>
      <c r="Z303" s="11">
        <f t="shared" si="11"/>
        <v>27.8</v>
      </c>
    </row>
    <row r="304" spans="1:26">
      <c r="A304" s="30">
        <f t="shared" si="10"/>
        <v>0</v>
      </c>
      <c r="B304" s="10" t="s">
        <v>13</v>
      </c>
      <c r="C304" s="10" t="s">
        <v>4</v>
      </c>
      <c r="D304" s="12">
        <v>32.630000000000003</v>
      </c>
      <c r="E304" s="11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4"/>
      <c r="X304" s="11"/>
      <c r="Y304" s="11"/>
      <c r="Z304" s="11">
        <f t="shared" si="11"/>
        <v>0</v>
      </c>
    </row>
    <row r="305" spans="1:26">
      <c r="A305" s="30">
        <f t="shared" si="10"/>
        <v>933.03000000000009</v>
      </c>
      <c r="B305" s="10" t="s">
        <v>12</v>
      </c>
      <c r="C305" s="10" t="s">
        <v>4</v>
      </c>
      <c r="D305" s="12">
        <v>31.5</v>
      </c>
      <c r="E305" s="11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>
        <v>15.23</v>
      </c>
      <c r="U305" s="13"/>
      <c r="V305" s="13"/>
      <c r="W305" s="14"/>
      <c r="X305" s="11"/>
      <c r="Y305" s="11"/>
      <c r="Z305" s="11">
        <f t="shared" si="11"/>
        <v>15.23</v>
      </c>
    </row>
    <row r="306" spans="1:26">
      <c r="A306" s="30">
        <f t="shared" si="10"/>
        <v>0</v>
      </c>
      <c r="B306" s="10" t="s">
        <v>13</v>
      </c>
      <c r="C306" s="10" t="s">
        <v>4</v>
      </c>
      <c r="D306" s="12">
        <v>24</v>
      </c>
      <c r="E306" s="11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4"/>
      <c r="X306" s="11"/>
      <c r="Y306" s="11"/>
      <c r="Z306" s="11">
        <f t="shared" si="11"/>
        <v>0</v>
      </c>
    </row>
    <row r="307" spans="1:26">
      <c r="A307" s="30">
        <f t="shared" si="10"/>
        <v>2049</v>
      </c>
      <c r="B307" s="10" t="s">
        <v>14</v>
      </c>
      <c r="C307" s="10" t="s">
        <v>4</v>
      </c>
      <c r="D307" s="12">
        <v>50</v>
      </c>
      <c r="E307" s="11">
        <v>8.8800000000000008</v>
      </c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4"/>
      <c r="X307" s="11"/>
      <c r="Y307" s="11"/>
      <c r="Z307" s="11">
        <f t="shared" si="11"/>
        <v>8.8800000000000008</v>
      </c>
    </row>
    <row r="308" spans="1:26">
      <c r="A308" s="30">
        <f t="shared" si="10"/>
        <v>0</v>
      </c>
      <c r="B308" s="10" t="s">
        <v>15</v>
      </c>
      <c r="C308" s="10" t="s">
        <v>4</v>
      </c>
      <c r="D308" s="12">
        <v>53.79</v>
      </c>
      <c r="E308" s="11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4"/>
      <c r="X308" s="11"/>
      <c r="Y308" s="11"/>
      <c r="Z308" s="11">
        <f t="shared" si="11"/>
        <v>0</v>
      </c>
    </row>
    <row r="309" spans="1:26">
      <c r="A309" s="30">
        <f t="shared" si="10"/>
        <v>-292.67000000000007</v>
      </c>
      <c r="B309" s="10" t="s">
        <v>16</v>
      </c>
      <c r="C309" s="10" t="s">
        <v>4</v>
      </c>
      <c r="D309" s="12">
        <v>51.8</v>
      </c>
      <c r="E309" s="11"/>
      <c r="F309" s="13"/>
      <c r="G309" s="13"/>
      <c r="H309" s="13"/>
      <c r="I309" s="13"/>
      <c r="J309" s="13"/>
      <c r="K309" s="13"/>
      <c r="L309" s="13"/>
      <c r="M309" s="13"/>
      <c r="N309" s="13"/>
      <c r="O309" s="13">
        <v>0.3</v>
      </c>
      <c r="P309" s="13"/>
      <c r="Q309" s="13"/>
      <c r="R309" s="13"/>
      <c r="S309" s="13"/>
      <c r="T309" s="13">
        <v>8.8800000000000008</v>
      </c>
      <c r="U309" s="13"/>
      <c r="V309" s="13"/>
      <c r="W309" s="14"/>
      <c r="X309" s="11"/>
      <c r="Y309" s="11"/>
      <c r="Z309" s="11">
        <f t="shared" si="11"/>
        <v>9.1800000000000015</v>
      </c>
    </row>
    <row r="310" spans="1:26">
      <c r="A310" s="30">
        <f t="shared" si="10"/>
        <v>0</v>
      </c>
      <c r="B310" s="10" t="s">
        <v>17</v>
      </c>
      <c r="C310" s="10" t="s">
        <v>4</v>
      </c>
      <c r="D310" s="12">
        <v>63</v>
      </c>
      <c r="E310" s="11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4"/>
      <c r="X310" s="11"/>
      <c r="Y310" s="11"/>
      <c r="Z310" s="11">
        <f t="shared" si="11"/>
        <v>0</v>
      </c>
    </row>
    <row r="311" spans="1:26">
      <c r="A311" s="30">
        <f t="shared" si="10"/>
        <v>-1871.5199999999998</v>
      </c>
      <c r="B311" s="10" t="s">
        <v>17</v>
      </c>
      <c r="C311" s="10" t="s">
        <v>4</v>
      </c>
      <c r="D311" s="12">
        <v>56</v>
      </c>
      <c r="E311" s="11">
        <v>0.18</v>
      </c>
      <c r="F311" s="13"/>
      <c r="G311" s="13"/>
      <c r="H311" s="13"/>
      <c r="I311" s="13"/>
      <c r="J311" s="13"/>
      <c r="K311" s="13">
        <v>17.010000000000002</v>
      </c>
      <c r="L311" s="13"/>
      <c r="M311" s="13"/>
      <c r="N311" s="13"/>
      <c r="O311" s="13">
        <v>0.22</v>
      </c>
      <c r="P311" s="13">
        <v>15.01</v>
      </c>
      <c r="Q311" s="13"/>
      <c r="R311" s="13">
        <v>15.5</v>
      </c>
      <c r="S311" s="13"/>
      <c r="T311" s="13"/>
      <c r="U311" s="13"/>
      <c r="V311" s="13">
        <v>18.52</v>
      </c>
      <c r="W311" s="14"/>
      <c r="X311" s="11"/>
      <c r="Y311" s="11"/>
      <c r="Z311" s="11">
        <f t="shared" si="11"/>
        <v>66.44</v>
      </c>
    </row>
    <row r="312" spans="1:26">
      <c r="A312" s="30">
        <f t="shared" si="10"/>
        <v>0</v>
      </c>
      <c r="B312" s="10" t="s">
        <v>17</v>
      </c>
      <c r="C312" s="10" t="s">
        <v>4</v>
      </c>
      <c r="D312" s="12">
        <v>55.77</v>
      </c>
      <c r="E312" s="11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4"/>
      <c r="X312" s="11"/>
      <c r="Y312" s="11"/>
      <c r="Z312" s="11">
        <f t="shared" si="11"/>
        <v>0</v>
      </c>
    </row>
    <row r="313" spans="1:26">
      <c r="A313" s="30">
        <f t="shared" si="10"/>
        <v>0</v>
      </c>
      <c r="B313" s="10" t="s">
        <v>18</v>
      </c>
      <c r="C313" s="10" t="s">
        <v>4</v>
      </c>
      <c r="D313" s="12">
        <v>42.9</v>
      </c>
      <c r="E313" s="11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4"/>
      <c r="X313" s="11"/>
      <c r="Y313" s="11"/>
      <c r="Z313" s="11">
        <f t="shared" si="11"/>
        <v>0</v>
      </c>
    </row>
    <row r="314" spans="1:26">
      <c r="A314" s="30">
        <f t="shared" si="10"/>
        <v>748.12919999999997</v>
      </c>
      <c r="B314" s="10" t="s">
        <v>18</v>
      </c>
      <c r="C314" s="10" t="s">
        <v>4</v>
      </c>
      <c r="D314" s="12">
        <v>46.41</v>
      </c>
      <c r="E314" s="11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4"/>
      <c r="X314" s="11"/>
      <c r="Y314" s="11"/>
      <c r="Z314" s="11">
        <f t="shared" si="11"/>
        <v>0</v>
      </c>
    </row>
    <row r="315" spans="1:26">
      <c r="A315" s="30">
        <f t="shared" si="10"/>
        <v>0</v>
      </c>
      <c r="B315" s="10" t="s">
        <v>19</v>
      </c>
      <c r="C315" s="10" t="s">
        <v>4</v>
      </c>
      <c r="D315" s="12">
        <v>20.83</v>
      </c>
      <c r="E315" s="11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4"/>
      <c r="X315" s="11"/>
      <c r="Y315" s="11"/>
      <c r="Z315" s="11">
        <f t="shared" si="11"/>
        <v>0</v>
      </c>
    </row>
    <row r="316" spans="1:26">
      <c r="A316" s="30">
        <f t="shared" si="10"/>
        <v>0</v>
      </c>
      <c r="B316" s="10" t="s">
        <v>19</v>
      </c>
      <c r="C316" s="10" t="s">
        <v>4</v>
      </c>
      <c r="D316" s="12">
        <v>19.5</v>
      </c>
      <c r="E316" s="11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4"/>
      <c r="X316" s="11"/>
      <c r="Y316" s="11"/>
      <c r="Z316" s="11">
        <f t="shared" si="11"/>
        <v>0</v>
      </c>
    </row>
    <row r="317" spans="1:26">
      <c r="A317" s="30">
        <f t="shared" si="10"/>
        <v>516.74</v>
      </c>
      <c r="B317" s="10" t="s">
        <v>20</v>
      </c>
      <c r="C317" s="10" t="s">
        <v>4</v>
      </c>
      <c r="D317" s="12">
        <v>20</v>
      </c>
      <c r="E317" s="11"/>
      <c r="F317" s="13"/>
      <c r="G317" s="13"/>
      <c r="H317" s="13"/>
      <c r="I317" s="13"/>
      <c r="J317" s="13"/>
      <c r="K317" s="13">
        <v>0.5</v>
      </c>
      <c r="L317" s="13">
        <v>5</v>
      </c>
      <c r="M317" s="13">
        <v>5</v>
      </c>
      <c r="N317" s="13"/>
      <c r="O317" s="13"/>
      <c r="P317" s="13"/>
      <c r="Q317" s="13"/>
      <c r="R317" s="13">
        <v>0.5</v>
      </c>
      <c r="S317" s="13"/>
      <c r="T317" s="13"/>
      <c r="U317" s="13"/>
      <c r="V317" s="13"/>
      <c r="W317" s="14"/>
      <c r="X317" s="11"/>
      <c r="Y317" s="11"/>
      <c r="Z317" s="11">
        <f t="shared" si="11"/>
        <v>11</v>
      </c>
    </row>
    <row r="318" spans="1:26">
      <c r="A318" s="30">
        <f t="shared" si="10"/>
        <v>341.25</v>
      </c>
      <c r="B318" s="10" t="s">
        <v>20</v>
      </c>
      <c r="C318" s="10" t="s">
        <v>4</v>
      </c>
      <c r="D318" s="12">
        <v>17.5</v>
      </c>
      <c r="E318" s="11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4"/>
      <c r="X318" s="11"/>
      <c r="Y318" s="11"/>
      <c r="Z318" s="11">
        <f t="shared" si="11"/>
        <v>0</v>
      </c>
    </row>
    <row r="319" spans="1:26">
      <c r="A319" s="30">
        <f t="shared" si="10"/>
        <v>0</v>
      </c>
      <c r="B319" s="10" t="s">
        <v>20</v>
      </c>
      <c r="C319" s="10" t="s">
        <v>4</v>
      </c>
      <c r="D319" s="12">
        <v>24.51</v>
      </c>
      <c r="E319" s="11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4"/>
      <c r="X319" s="11"/>
      <c r="Y319" s="11"/>
      <c r="Z319" s="11">
        <f t="shared" si="11"/>
        <v>0</v>
      </c>
    </row>
    <row r="320" spans="1:26">
      <c r="A320" s="30">
        <f t="shared" si="10"/>
        <v>0</v>
      </c>
      <c r="B320" s="10" t="s">
        <v>19</v>
      </c>
      <c r="C320" s="10" t="s">
        <v>4</v>
      </c>
      <c r="D320" s="12">
        <v>22.02</v>
      </c>
      <c r="E320" s="11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4"/>
      <c r="X320" s="11"/>
      <c r="Y320" s="11"/>
      <c r="Z320" s="11">
        <f t="shared" si="11"/>
        <v>0</v>
      </c>
    </row>
    <row r="321" spans="1:26">
      <c r="A321" s="30">
        <f t="shared" si="10"/>
        <v>0</v>
      </c>
      <c r="B321" s="10" t="s">
        <v>21</v>
      </c>
      <c r="C321" s="10" t="s">
        <v>4</v>
      </c>
      <c r="D321" s="12">
        <v>29.51</v>
      </c>
      <c r="E321" s="11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4"/>
      <c r="X321" s="11"/>
      <c r="Y321" s="11"/>
      <c r="Z321" s="11">
        <f t="shared" si="11"/>
        <v>0</v>
      </c>
    </row>
    <row r="322" spans="1:26">
      <c r="A322" s="30">
        <f t="shared" si="10"/>
        <v>761.6</v>
      </c>
      <c r="B322" s="10" t="s">
        <v>21</v>
      </c>
      <c r="C322" s="10" t="s">
        <v>4</v>
      </c>
      <c r="D322" s="12">
        <v>28</v>
      </c>
      <c r="E322" s="11"/>
      <c r="F322" s="13"/>
      <c r="G322" s="13"/>
      <c r="H322" s="13"/>
      <c r="I322" s="13">
        <v>0.25</v>
      </c>
      <c r="J322" s="13">
        <v>10</v>
      </c>
      <c r="K322" s="13"/>
      <c r="L322" s="13"/>
      <c r="M322" s="13"/>
      <c r="N322" s="13"/>
      <c r="O322" s="13"/>
      <c r="P322" s="13"/>
      <c r="Q322" s="13"/>
      <c r="R322" s="13"/>
      <c r="S322" s="13">
        <v>0.3</v>
      </c>
      <c r="T322" s="13"/>
      <c r="U322" s="13"/>
      <c r="V322" s="13"/>
      <c r="W322" s="14"/>
      <c r="X322" s="11"/>
      <c r="Y322" s="11"/>
      <c r="Z322" s="11">
        <f t="shared" si="11"/>
        <v>10.55</v>
      </c>
    </row>
    <row r="323" spans="1:26">
      <c r="A323" s="30">
        <f t="shared" si="10"/>
        <v>0</v>
      </c>
      <c r="B323" s="10" t="s">
        <v>21</v>
      </c>
      <c r="C323" s="10" t="s">
        <v>4</v>
      </c>
      <c r="D323" s="12">
        <v>16.97</v>
      </c>
      <c r="E323" s="11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4"/>
      <c r="X323" s="11"/>
      <c r="Y323" s="11"/>
      <c r="Z323" s="11">
        <f t="shared" si="11"/>
        <v>0</v>
      </c>
    </row>
    <row r="324" spans="1:26">
      <c r="A324" s="30">
        <f t="shared" si="10"/>
        <v>0</v>
      </c>
      <c r="B324" s="10" t="s">
        <v>21</v>
      </c>
      <c r="C324" s="10" t="s">
        <v>4</v>
      </c>
      <c r="D324" s="12">
        <v>22.6</v>
      </c>
      <c r="E324" s="11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4"/>
      <c r="X324" s="11"/>
      <c r="Y324" s="11"/>
      <c r="Z324" s="11">
        <f t="shared" si="11"/>
        <v>0</v>
      </c>
    </row>
    <row r="325" spans="1:26">
      <c r="A325" s="30">
        <f t="shared" si="10"/>
        <v>0</v>
      </c>
      <c r="B325" s="10" t="s">
        <v>22</v>
      </c>
      <c r="C325" s="10" t="s">
        <v>4</v>
      </c>
      <c r="D325" s="12">
        <v>21.34</v>
      </c>
      <c r="E325" s="11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4"/>
      <c r="X325" s="11"/>
      <c r="Y325" s="11"/>
      <c r="Z325" s="11">
        <f t="shared" si="11"/>
        <v>0</v>
      </c>
    </row>
    <row r="326" spans="1:26">
      <c r="A326" s="30">
        <f t="shared" si="10"/>
        <v>47.775000000000006</v>
      </c>
      <c r="B326" s="10" t="s">
        <v>22</v>
      </c>
      <c r="C326" s="10" t="s">
        <v>4</v>
      </c>
      <c r="D326" s="12">
        <v>19.5</v>
      </c>
      <c r="E326" s="11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4"/>
      <c r="X326" s="11"/>
      <c r="Y326" s="11"/>
      <c r="Z326" s="11">
        <f t="shared" si="11"/>
        <v>0</v>
      </c>
    </row>
    <row r="327" spans="1:26">
      <c r="A327" s="30">
        <f t="shared" si="10"/>
        <v>200</v>
      </c>
      <c r="B327" s="10" t="s">
        <v>22</v>
      </c>
      <c r="C327" s="10" t="s">
        <v>4</v>
      </c>
      <c r="D327" s="12">
        <v>20</v>
      </c>
      <c r="E327" s="11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4"/>
      <c r="X327" s="11"/>
      <c r="Y327" s="11"/>
      <c r="Z327" s="11">
        <f t="shared" si="11"/>
        <v>0</v>
      </c>
    </row>
    <row r="328" spans="1:26">
      <c r="A328" s="30">
        <f t="shared" si="10"/>
        <v>0</v>
      </c>
      <c r="B328" s="10" t="s">
        <v>22</v>
      </c>
      <c r="C328" s="10" t="s">
        <v>4</v>
      </c>
      <c r="D328" s="12">
        <v>20.96</v>
      </c>
      <c r="E328" s="11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4"/>
      <c r="X328" s="11"/>
      <c r="Y328" s="11"/>
      <c r="Z328" s="11">
        <f t="shared" si="11"/>
        <v>0</v>
      </c>
    </row>
    <row r="329" spans="1:26">
      <c r="A329" s="30">
        <f t="shared" si="10"/>
        <v>0</v>
      </c>
      <c r="B329" s="10" t="s">
        <v>23</v>
      </c>
      <c r="C329" s="10" t="s">
        <v>4</v>
      </c>
      <c r="D329" s="12">
        <v>20</v>
      </c>
      <c r="E329" s="11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4"/>
      <c r="X329" s="11"/>
      <c r="Y329" s="11"/>
      <c r="Z329" s="11">
        <f t="shared" si="11"/>
        <v>0</v>
      </c>
    </row>
    <row r="330" spans="1:26">
      <c r="A330" s="30">
        <f t="shared" si="10"/>
        <v>0</v>
      </c>
      <c r="B330" s="10" t="s">
        <v>24</v>
      </c>
      <c r="C330" s="10" t="s">
        <v>4</v>
      </c>
      <c r="D330" s="12">
        <v>44.29</v>
      </c>
      <c r="E330" s="11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4"/>
      <c r="X330" s="11"/>
      <c r="Y330" s="11"/>
      <c r="Z330" s="11">
        <f t="shared" si="11"/>
        <v>0</v>
      </c>
    </row>
    <row r="331" spans="1:26">
      <c r="A331" s="30">
        <f t="shared" si="10"/>
        <v>0</v>
      </c>
      <c r="B331" s="10" t="s">
        <v>25</v>
      </c>
      <c r="C331" s="10" t="s">
        <v>4</v>
      </c>
      <c r="D331" s="12">
        <v>172.86</v>
      </c>
      <c r="E331" s="11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4"/>
      <c r="X331" s="11"/>
      <c r="Y331" s="11"/>
      <c r="Z331" s="11">
        <f t="shared" si="11"/>
        <v>0</v>
      </c>
    </row>
    <row r="332" spans="1:26">
      <c r="A332" s="30">
        <f t="shared" si="10"/>
        <v>689.16200000000003</v>
      </c>
      <c r="B332" s="10" t="s">
        <v>25</v>
      </c>
      <c r="C332" s="10" t="s">
        <v>4</v>
      </c>
      <c r="D332" s="12">
        <v>102.86</v>
      </c>
      <c r="E332" s="11"/>
      <c r="F332" s="13"/>
      <c r="G332" s="13"/>
      <c r="H332" s="13"/>
      <c r="I332" s="13"/>
      <c r="J332" s="13"/>
      <c r="K332" s="13"/>
      <c r="L332" s="13"/>
      <c r="M332" s="13">
        <v>0.7</v>
      </c>
      <c r="N332" s="13"/>
      <c r="O332" s="13"/>
      <c r="P332" s="13"/>
      <c r="Q332" s="13"/>
      <c r="R332" s="13"/>
      <c r="S332" s="13"/>
      <c r="T332" s="13"/>
      <c r="U332" s="13"/>
      <c r="V332" s="13">
        <v>1</v>
      </c>
      <c r="W332" s="14"/>
      <c r="X332" s="11"/>
      <c r="Y332" s="11"/>
      <c r="Z332" s="11">
        <f t="shared" si="11"/>
        <v>1.7</v>
      </c>
    </row>
    <row r="333" spans="1:26">
      <c r="A333" s="30">
        <f t="shared" si="10"/>
        <v>0</v>
      </c>
      <c r="B333" s="10" t="s">
        <v>26</v>
      </c>
      <c r="C333" s="10" t="s">
        <v>4</v>
      </c>
      <c r="D333" s="12">
        <v>40.99</v>
      </c>
      <c r="E333" s="11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4"/>
      <c r="X333" s="11"/>
      <c r="Y333" s="11"/>
      <c r="Z333" s="11">
        <f t="shared" si="11"/>
        <v>0</v>
      </c>
    </row>
    <row r="334" spans="1:26">
      <c r="A334" s="30">
        <f t="shared" si="10"/>
        <v>-358.93800000000005</v>
      </c>
      <c r="B334" s="10" t="s">
        <v>27</v>
      </c>
      <c r="C334" s="10" t="s">
        <v>4</v>
      </c>
      <c r="D334" s="12">
        <v>27</v>
      </c>
      <c r="E334" s="11"/>
      <c r="F334" s="13"/>
      <c r="G334" s="13"/>
      <c r="H334" s="13"/>
      <c r="I334" s="13"/>
      <c r="J334" s="13"/>
      <c r="K334" s="13"/>
      <c r="L334" s="13"/>
      <c r="M334" s="13"/>
      <c r="N334" s="13"/>
      <c r="O334" s="13">
        <v>8.8800000000000008</v>
      </c>
      <c r="P334" s="13"/>
      <c r="Q334" s="13"/>
      <c r="R334" s="13"/>
      <c r="S334" s="13"/>
      <c r="T334" s="13"/>
      <c r="U334" s="13"/>
      <c r="V334" s="13"/>
      <c r="W334" s="14">
        <v>19.68</v>
      </c>
      <c r="X334" s="11"/>
      <c r="Y334" s="11"/>
      <c r="Z334" s="11">
        <f t="shared" si="11"/>
        <v>28.560000000000002</v>
      </c>
    </row>
    <row r="335" spans="1:26">
      <c r="A335" s="30">
        <f t="shared" si="10"/>
        <v>0</v>
      </c>
      <c r="B335" s="10" t="s">
        <v>27</v>
      </c>
      <c r="C335" s="10" t="s">
        <v>4</v>
      </c>
      <c r="D335" s="12">
        <v>29.05</v>
      </c>
      <c r="E335" s="11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4"/>
      <c r="X335" s="11"/>
      <c r="Y335" s="11"/>
      <c r="Z335" s="11">
        <f t="shared" si="11"/>
        <v>0</v>
      </c>
    </row>
    <row r="336" spans="1:26">
      <c r="A336" s="30">
        <f t="shared" si="10"/>
        <v>0</v>
      </c>
      <c r="B336" s="10" t="s">
        <v>28</v>
      </c>
      <c r="C336" s="10" t="s">
        <v>4</v>
      </c>
      <c r="D336" s="12">
        <v>31.59</v>
      </c>
      <c r="E336" s="11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4"/>
      <c r="X336" s="11"/>
      <c r="Y336" s="11"/>
      <c r="Z336" s="11">
        <f t="shared" si="11"/>
        <v>0</v>
      </c>
    </row>
    <row r="337" spans="1:26">
      <c r="A337" s="30">
        <f t="shared" si="10"/>
        <v>0</v>
      </c>
      <c r="B337" s="10" t="s">
        <v>28</v>
      </c>
      <c r="C337" s="10" t="s">
        <v>4</v>
      </c>
      <c r="D337" s="12">
        <v>32.39</v>
      </c>
      <c r="E337" s="11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4"/>
      <c r="X337" s="11"/>
      <c r="Y337" s="11"/>
      <c r="Z337" s="11">
        <f t="shared" si="11"/>
        <v>0</v>
      </c>
    </row>
    <row r="338" spans="1:26">
      <c r="A338" s="30">
        <f t="shared" si="10"/>
        <v>-168.07499999999999</v>
      </c>
      <c r="B338" s="10" t="s">
        <v>28</v>
      </c>
      <c r="C338" s="10" t="s">
        <v>4</v>
      </c>
      <c r="D338" s="12">
        <v>33.75</v>
      </c>
      <c r="E338" s="11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>
        <v>12.59</v>
      </c>
      <c r="T338" s="13"/>
      <c r="U338" s="13"/>
      <c r="V338" s="13"/>
      <c r="W338" s="14"/>
      <c r="X338" s="11"/>
      <c r="Y338" s="11"/>
      <c r="Z338" s="11">
        <f t="shared" si="11"/>
        <v>12.59</v>
      </c>
    </row>
    <row r="339" spans="1:26">
      <c r="A339" s="30">
        <f t="shared" si="10"/>
        <v>0</v>
      </c>
      <c r="B339" s="10" t="s">
        <v>29</v>
      </c>
      <c r="C339" s="10" t="s">
        <v>4</v>
      </c>
      <c r="D339" s="12">
        <v>28.87</v>
      </c>
      <c r="E339" s="11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4"/>
      <c r="X339" s="11"/>
      <c r="Y339" s="11"/>
      <c r="Z339" s="11">
        <f t="shared" si="11"/>
        <v>0</v>
      </c>
    </row>
    <row r="340" spans="1:26">
      <c r="A340" s="30">
        <f t="shared" si="10"/>
        <v>0</v>
      </c>
      <c r="B340" s="10" t="s">
        <v>30</v>
      </c>
      <c r="C340" s="10" t="s">
        <v>4</v>
      </c>
      <c r="D340" s="12">
        <v>54.2</v>
      </c>
      <c r="E340" s="11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4"/>
      <c r="X340" s="11"/>
      <c r="Y340" s="11"/>
      <c r="Z340" s="11">
        <f t="shared" si="11"/>
        <v>0</v>
      </c>
    </row>
    <row r="341" spans="1:26">
      <c r="A341" s="30">
        <f t="shared" si="10"/>
        <v>3386.4679999999989</v>
      </c>
      <c r="B341" s="10" t="s">
        <v>29</v>
      </c>
      <c r="C341" s="10" t="s">
        <v>4</v>
      </c>
      <c r="D341" s="12">
        <v>34</v>
      </c>
      <c r="E341" s="11"/>
      <c r="F341" s="13">
        <v>24.02</v>
      </c>
      <c r="G341" s="13">
        <v>0.65</v>
      </c>
      <c r="H341" s="13">
        <v>16.98</v>
      </c>
      <c r="I341" s="13">
        <v>12.29</v>
      </c>
      <c r="J341" s="13"/>
      <c r="K341" s="13">
        <v>12.5</v>
      </c>
      <c r="L341" s="13"/>
      <c r="M341" s="13">
        <v>29.99</v>
      </c>
      <c r="N341" s="13"/>
      <c r="O341" s="13"/>
      <c r="P341" s="13">
        <v>13.01</v>
      </c>
      <c r="Q341" s="13"/>
      <c r="R341" s="13"/>
      <c r="S341" s="13"/>
      <c r="T341" s="13"/>
      <c r="U341" s="13">
        <v>24.99</v>
      </c>
      <c r="V341" s="13"/>
      <c r="W341" s="14">
        <v>19.02</v>
      </c>
      <c r="X341" s="11"/>
      <c r="Y341" s="11"/>
      <c r="Z341" s="11">
        <f t="shared" si="11"/>
        <v>153.45000000000002</v>
      </c>
    </row>
    <row r="342" spans="1:26">
      <c r="A342" s="30">
        <f t="shared" si="10"/>
        <v>0</v>
      </c>
      <c r="B342" s="10" t="s">
        <v>31</v>
      </c>
      <c r="C342" s="10" t="s">
        <v>4</v>
      </c>
      <c r="D342" s="12">
        <v>33.28</v>
      </c>
      <c r="E342" s="11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4"/>
      <c r="X342" s="11"/>
      <c r="Y342" s="11"/>
      <c r="Z342" s="11">
        <f t="shared" si="11"/>
        <v>0</v>
      </c>
    </row>
    <row r="343" spans="1:26">
      <c r="A343" s="30">
        <f t="shared" si="10"/>
        <v>0</v>
      </c>
      <c r="B343" s="10" t="s">
        <v>32</v>
      </c>
      <c r="C343" s="10" t="s">
        <v>4</v>
      </c>
      <c r="D343" s="12">
        <v>80</v>
      </c>
      <c r="E343" s="11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4"/>
      <c r="X343" s="11"/>
      <c r="Y343" s="11"/>
      <c r="Z343" s="11">
        <f t="shared" si="11"/>
        <v>0</v>
      </c>
    </row>
    <row r="344" spans="1:26">
      <c r="A344" s="30">
        <f t="shared" si="10"/>
        <v>0</v>
      </c>
      <c r="B344" s="10" t="s">
        <v>33</v>
      </c>
      <c r="C344" s="10" t="s">
        <v>4</v>
      </c>
      <c r="D344" s="12">
        <v>53.56</v>
      </c>
      <c r="E344" s="11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4"/>
      <c r="X344" s="11"/>
      <c r="Y344" s="11"/>
      <c r="Z344" s="11">
        <f t="shared" si="11"/>
        <v>0</v>
      </c>
    </row>
    <row r="345" spans="1:26">
      <c r="A345" s="30">
        <f t="shared" si="10"/>
        <v>0</v>
      </c>
      <c r="B345" s="10" t="s">
        <v>34</v>
      </c>
      <c r="C345" s="10" t="s">
        <v>4</v>
      </c>
      <c r="D345" s="12">
        <v>403.7</v>
      </c>
      <c r="E345" s="11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4"/>
      <c r="X345" s="11"/>
      <c r="Y345" s="11"/>
      <c r="Z345" s="11">
        <f t="shared" si="11"/>
        <v>0</v>
      </c>
    </row>
    <row r="346" spans="1:26">
      <c r="A346" s="30">
        <f t="shared" si="10"/>
        <v>0</v>
      </c>
      <c r="B346" s="10" t="s">
        <v>34</v>
      </c>
      <c r="C346" s="10" t="s">
        <v>4</v>
      </c>
      <c r="D346" s="12">
        <v>264.5</v>
      </c>
      <c r="E346" s="11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4"/>
      <c r="X346" s="11"/>
      <c r="Y346" s="11"/>
      <c r="Z346" s="11">
        <f t="shared" si="11"/>
        <v>0</v>
      </c>
    </row>
    <row r="347" spans="1:26">
      <c r="A347" s="30">
        <f>A74*D74</f>
        <v>2235.9999999999973</v>
      </c>
      <c r="B347" s="16" t="s">
        <v>34</v>
      </c>
      <c r="C347" s="16" t="s">
        <v>4</v>
      </c>
      <c r="D347" s="15">
        <v>400</v>
      </c>
      <c r="E347" s="11">
        <v>0.8</v>
      </c>
      <c r="F347" s="13">
        <v>0.8</v>
      </c>
      <c r="G347" s="13">
        <v>0.4</v>
      </c>
      <c r="H347" s="13">
        <v>0.8</v>
      </c>
      <c r="I347" s="13">
        <v>0.7</v>
      </c>
      <c r="J347" s="13">
        <v>0.7</v>
      </c>
      <c r="K347" s="13">
        <v>0.7</v>
      </c>
      <c r="L347" s="13">
        <v>0.4</v>
      </c>
      <c r="M347" s="13">
        <v>0.7</v>
      </c>
      <c r="N347" s="13">
        <v>0.5</v>
      </c>
      <c r="O347" s="13">
        <v>0.8</v>
      </c>
      <c r="P347" s="13">
        <v>0.8</v>
      </c>
      <c r="Q347" s="13">
        <v>0.5</v>
      </c>
      <c r="R347" s="13">
        <v>0.8</v>
      </c>
      <c r="S347" s="13">
        <v>0.5</v>
      </c>
      <c r="T347" s="13">
        <v>0.75</v>
      </c>
      <c r="U347" s="13">
        <v>0.8</v>
      </c>
      <c r="V347" s="13">
        <v>0.5</v>
      </c>
      <c r="W347" s="14">
        <v>0.8</v>
      </c>
      <c r="X347" s="11"/>
      <c r="Y347" s="11"/>
      <c r="Z347" s="11">
        <f t="shared" si="11"/>
        <v>12.750000000000004</v>
      </c>
    </row>
    <row r="348" spans="1:26">
      <c r="A348" s="30">
        <f t="shared" si="10"/>
        <v>0</v>
      </c>
      <c r="B348" s="10" t="s">
        <v>34</v>
      </c>
      <c r="C348" s="10" t="s">
        <v>4</v>
      </c>
      <c r="D348" s="12">
        <v>372.8</v>
      </c>
      <c r="E348" s="11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4"/>
      <c r="X348" s="11"/>
      <c r="Y348" s="11"/>
      <c r="Z348" s="11">
        <f t="shared" si="11"/>
        <v>0</v>
      </c>
    </row>
    <row r="349" spans="1:26">
      <c r="A349" s="30">
        <f t="shared" ref="A349:A412" si="12">A76*D76</f>
        <v>0</v>
      </c>
      <c r="B349" s="10" t="s">
        <v>35</v>
      </c>
      <c r="C349" s="10" t="s">
        <v>4</v>
      </c>
      <c r="D349" s="12">
        <v>200</v>
      </c>
      <c r="E349" s="11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4"/>
      <c r="X349" s="11"/>
      <c r="Y349" s="11"/>
      <c r="Z349" s="11">
        <f t="shared" si="11"/>
        <v>0</v>
      </c>
    </row>
    <row r="350" spans="1:26">
      <c r="A350" s="30">
        <f t="shared" si="12"/>
        <v>1920.0719999999999</v>
      </c>
      <c r="B350" s="10" t="s">
        <v>36</v>
      </c>
      <c r="C350" s="10" t="s">
        <v>4</v>
      </c>
      <c r="D350" s="12">
        <v>145.46</v>
      </c>
      <c r="E350" s="11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4"/>
      <c r="X350" s="11"/>
      <c r="Y350" s="11"/>
      <c r="Z350" s="11">
        <f t="shared" ref="Z350:Z413" si="13">SUM(E350:Y350)</f>
        <v>0</v>
      </c>
    </row>
    <row r="351" spans="1:26">
      <c r="A351" s="30">
        <f t="shared" si="12"/>
        <v>0</v>
      </c>
      <c r="B351" s="10" t="s">
        <v>37</v>
      </c>
      <c r="C351" s="10" t="s">
        <v>4</v>
      </c>
      <c r="D351" s="12">
        <v>720</v>
      </c>
      <c r="E351" s="11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4"/>
      <c r="X351" s="11"/>
      <c r="Y351" s="11"/>
      <c r="Z351" s="11">
        <f t="shared" si="13"/>
        <v>0</v>
      </c>
    </row>
    <row r="352" spans="1:26">
      <c r="A352" s="30">
        <f t="shared" si="12"/>
        <v>1072</v>
      </c>
      <c r="B352" s="10" t="s">
        <v>38</v>
      </c>
      <c r="C352" s="10" t="s">
        <v>4</v>
      </c>
      <c r="D352" s="12">
        <v>670</v>
      </c>
      <c r="E352" s="11"/>
      <c r="F352" s="13"/>
      <c r="G352" s="13">
        <v>1.2</v>
      </c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>
        <v>1.2</v>
      </c>
      <c r="T352" s="13"/>
      <c r="U352" s="13"/>
      <c r="V352" s="13"/>
      <c r="W352" s="14"/>
      <c r="X352" s="11"/>
      <c r="Y352" s="11"/>
      <c r="Z352" s="11">
        <f t="shared" si="13"/>
        <v>2.4</v>
      </c>
    </row>
    <row r="353" spans="1:26">
      <c r="A353" s="30">
        <f t="shared" si="12"/>
        <v>300.99999999999989</v>
      </c>
      <c r="B353" s="10" t="s">
        <v>39</v>
      </c>
      <c r="C353" s="10" t="s">
        <v>4</v>
      </c>
      <c r="D353" s="12">
        <v>430</v>
      </c>
      <c r="E353" s="11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>
        <v>2.4</v>
      </c>
      <c r="W353" s="14"/>
      <c r="X353" s="11"/>
      <c r="Y353" s="11"/>
      <c r="Z353" s="11">
        <f t="shared" si="13"/>
        <v>2.4</v>
      </c>
    </row>
    <row r="354" spans="1:26">
      <c r="A354" s="30">
        <f t="shared" si="12"/>
        <v>0</v>
      </c>
      <c r="B354" s="10" t="s">
        <v>40</v>
      </c>
      <c r="C354" s="10" t="s">
        <v>4</v>
      </c>
      <c r="D354" s="12">
        <v>134</v>
      </c>
      <c r="E354" s="11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4"/>
      <c r="X354" s="11"/>
      <c r="Y354" s="11"/>
      <c r="Z354" s="11">
        <f t="shared" si="13"/>
        <v>0</v>
      </c>
    </row>
    <row r="355" spans="1:26">
      <c r="A355" s="30">
        <f t="shared" si="12"/>
        <v>0</v>
      </c>
      <c r="B355" s="10" t="s">
        <v>41</v>
      </c>
      <c r="C355" s="10" t="s">
        <v>4</v>
      </c>
      <c r="D355" s="12">
        <v>142</v>
      </c>
      <c r="E355" s="11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4"/>
      <c r="X355" s="11"/>
      <c r="Y355" s="11"/>
      <c r="Z355" s="11">
        <f t="shared" si="13"/>
        <v>0</v>
      </c>
    </row>
    <row r="356" spans="1:26">
      <c r="A356" s="30">
        <f t="shared" si="12"/>
        <v>0</v>
      </c>
      <c r="B356" s="10" t="s">
        <v>40</v>
      </c>
      <c r="C356" s="10" t="s">
        <v>4</v>
      </c>
      <c r="D356" s="15">
        <v>144.9</v>
      </c>
      <c r="E356" s="11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4"/>
      <c r="X356" s="11"/>
      <c r="Y356" s="11"/>
      <c r="Z356" s="11">
        <f t="shared" si="13"/>
        <v>0</v>
      </c>
    </row>
    <row r="357" spans="1:26">
      <c r="A357" s="30">
        <f t="shared" si="12"/>
        <v>0</v>
      </c>
      <c r="B357" s="10" t="s">
        <v>40</v>
      </c>
      <c r="C357" s="10" t="s">
        <v>4</v>
      </c>
      <c r="D357" s="12">
        <v>220</v>
      </c>
      <c r="E357" s="11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4"/>
      <c r="X357" s="11"/>
      <c r="Y357" s="11"/>
      <c r="Z357" s="11">
        <f t="shared" si="13"/>
        <v>0</v>
      </c>
    </row>
    <row r="358" spans="1:26">
      <c r="A358" s="30">
        <f t="shared" si="12"/>
        <v>-11236.8</v>
      </c>
      <c r="B358" s="10" t="s">
        <v>42</v>
      </c>
      <c r="C358" s="10" t="s">
        <v>4</v>
      </c>
      <c r="D358" s="12">
        <v>240</v>
      </c>
      <c r="E358" s="11">
        <v>4.3099999999999996</v>
      </c>
      <c r="F358" s="13">
        <v>5.72</v>
      </c>
      <c r="G358" s="13">
        <v>5.36</v>
      </c>
      <c r="H358" s="13">
        <v>7.24</v>
      </c>
      <c r="I358" s="13">
        <v>9.3000000000000007</v>
      </c>
      <c r="J358" s="13">
        <v>7.51</v>
      </c>
      <c r="K358" s="13">
        <v>9.27</v>
      </c>
      <c r="L358" s="13">
        <v>0.83</v>
      </c>
      <c r="M358" s="13">
        <v>5.21</v>
      </c>
      <c r="N358" s="13">
        <v>6.74</v>
      </c>
      <c r="O358" s="13">
        <v>6.41</v>
      </c>
      <c r="P358" s="13">
        <v>7.37</v>
      </c>
      <c r="Q358" s="13">
        <v>0.88</v>
      </c>
      <c r="R358" s="13">
        <v>6.69</v>
      </c>
      <c r="S358" s="13">
        <v>8.52</v>
      </c>
      <c r="T358" s="13">
        <v>9.51</v>
      </c>
      <c r="U358" s="13">
        <v>6.96</v>
      </c>
      <c r="V358" s="13">
        <v>9.6300000000000008</v>
      </c>
      <c r="W358" s="14">
        <v>5.49</v>
      </c>
      <c r="X358" s="11"/>
      <c r="Y358" s="11"/>
      <c r="Z358" s="11">
        <f t="shared" si="13"/>
        <v>122.94999999999999</v>
      </c>
    </row>
    <row r="359" spans="1:26">
      <c r="A359" s="30">
        <f t="shared" si="12"/>
        <v>0</v>
      </c>
      <c r="B359" s="16" t="s">
        <v>43</v>
      </c>
      <c r="C359" s="16" t="s">
        <v>4</v>
      </c>
      <c r="D359" s="15">
        <v>290</v>
      </c>
      <c r="E359" s="11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4"/>
      <c r="X359" s="11"/>
      <c r="Y359" s="11"/>
      <c r="Z359" s="11">
        <f t="shared" si="13"/>
        <v>0</v>
      </c>
    </row>
    <row r="360" spans="1:26">
      <c r="A360" s="30">
        <f t="shared" si="12"/>
        <v>0</v>
      </c>
      <c r="B360" s="10" t="s">
        <v>44</v>
      </c>
      <c r="C360" s="10" t="s">
        <v>4</v>
      </c>
      <c r="D360" s="12">
        <v>340</v>
      </c>
      <c r="E360" s="11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4"/>
      <c r="X360" s="11"/>
      <c r="Y360" s="11"/>
      <c r="Z360" s="11">
        <f t="shared" si="13"/>
        <v>0</v>
      </c>
    </row>
    <row r="361" spans="1:26">
      <c r="A361" s="30">
        <f t="shared" si="12"/>
        <v>0</v>
      </c>
      <c r="B361" s="10" t="s">
        <v>45</v>
      </c>
      <c r="C361" s="10" t="s">
        <v>46</v>
      </c>
      <c r="D361" s="12">
        <v>86.44</v>
      </c>
      <c r="E361" s="11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4"/>
      <c r="X361" s="11"/>
      <c r="Y361" s="11"/>
      <c r="Z361" s="11">
        <f t="shared" si="13"/>
        <v>0</v>
      </c>
    </row>
    <row r="362" spans="1:26">
      <c r="A362" s="30">
        <f t="shared" si="12"/>
        <v>0</v>
      </c>
      <c r="B362" s="10" t="s">
        <v>47</v>
      </c>
      <c r="C362" s="10" t="s">
        <v>46</v>
      </c>
      <c r="D362" s="12">
        <v>85.8</v>
      </c>
      <c r="E362" s="11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4"/>
      <c r="X362" s="11"/>
      <c r="Y362" s="11"/>
      <c r="Z362" s="11">
        <f t="shared" si="13"/>
        <v>0</v>
      </c>
    </row>
    <row r="363" spans="1:26">
      <c r="A363" s="30">
        <f t="shared" si="12"/>
        <v>0</v>
      </c>
      <c r="B363" s="10" t="s">
        <v>48</v>
      </c>
      <c r="C363" s="10" t="s">
        <v>46</v>
      </c>
      <c r="D363" s="12">
        <v>84.74</v>
      </c>
      <c r="E363" s="11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4"/>
      <c r="X363" s="11"/>
      <c r="Y363" s="11"/>
      <c r="Z363" s="11">
        <f t="shared" si="13"/>
        <v>0</v>
      </c>
    </row>
    <row r="364" spans="1:26">
      <c r="A364" s="30">
        <f t="shared" si="12"/>
        <v>576.67440000000022</v>
      </c>
      <c r="B364" s="10" t="s">
        <v>49</v>
      </c>
      <c r="C364" s="10" t="s">
        <v>46</v>
      </c>
      <c r="D364" s="12">
        <v>85.56</v>
      </c>
      <c r="E364" s="11">
        <v>4.1500000000000004</v>
      </c>
      <c r="F364" s="13">
        <v>4.3499999999999996</v>
      </c>
      <c r="G364" s="13">
        <v>1.9</v>
      </c>
      <c r="H364" s="13">
        <v>3.29</v>
      </c>
      <c r="I364" s="13">
        <v>3.04</v>
      </c>
      <c r="J364" s="13">
        <v>2.2000000000000002</v>
      </c>
      <c r="K364" s="13">
        <v>5.88</v>
      </c>
      <c r="L364" s="13">
        <v>2.3199999999999998</v>
      </c>
      <c r="M364" s="13">
        <v>5.39</v>
      </c>
      <c r="N364" s="13">
        <v>0.56000000000000005</v>
      </c>
      <c r="O364" s="13">
        <v>2.89</v>
      </c>
      <c r="P364" s="13">
        <v>3.33</v>
      </c>
      <c r="Q364" s="13">
        <v>2.29</v>
      </c>
      <c r="R364" s="13">
        <v>3.41</v>
      </c>
      <c r="S364" s="13">
        <v>1.32</v>
      </c>
      <c r="T364" s="13">
        <v>3.23</v>
      </c>
      <c r="U364" s="13">
        <v>3.84</v>
      </c>
      <c r="V364" s="13">
        <v>1.81</v>
      </c>
      <c r="W364" s="14">
        <v>6.12</v>
      </c>
      <c r="X364" s="11"/>
      <c r="Y364" s="11"/>
      <c r="Z364" s="11">
        <f t="shared" si="13"/>
        <v>61.32</v>
      </c>
    </row>
    <row r="365" spans="1:26">
      <c r="A365" s="30">
        <f t="shared" si="12"/>
        <v>0</v>
      </c>
      <c r="B365" s="10" t="s">
        <v>50</v>
      </c>
      <c r="C365" s="10" t="s">
        <v>46</v>
      </c>
      <c r="D365" s="12">
        <v>72</v>
      </c>
      <c r="E365" s="11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4"/>
      <c r="X365" s="11"/>
      <c r="Y365" s="11"/>
      <c r="Z365" s="11">
        <f t="shared" si="13"/>
        <v>0</v>
      </c>
    </row>
    <row r="366" spans="1:26">
      <c r="A366" s="30">
        <f t="shared" si="12"/>
        <v>0</v>
      </c>
      <c r="B366" s="10" t="s">
        <v>49</v>
      </c>
      <c r="C366" s="10" t="s">
        <v>46</v>
      </c>
      <c r="D366" s="12">
        <v>84.74</v>
      </c>
      <c r="E366" s="11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4"/>
      <c r="X366" s="11"/>
      <c r="Y366" s="11"/>
      <c r="Z366" s="11">
        <f t="shared" si="13"/>
        <v>0</v>
      </c>
    </row>
    <row r="367" spans="1:26">
      <c r="A367" s="30">
        <f t="shared" si="12"/>
        <v>0</v>
      </c>
      <c r="B367" s="10" t="s">
        <v>51</v>
      </c>
      <c r="C367" s="10" t="s">
        <v>46</v>
      </c>
      <c r="D367" s="12">
        <v>53</v>
      </c>
      <c r="E367" s="11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4"/>
      <c r="X367" s="11"/>
      <c r="Y367" s="11"/>
      <c r="Z367" s="11">
        <f t="shared" si="13"/>
        <v>0</v>
      </c>
    </row>
    <row r="368" spans="1:26">
      <c r="A368" s="30">
        <f t="shared" si="12"/>
        <v>0</v>
      </c>
      <c r="B368" s="10" t="s">
        <v>52</v>
      </c>
      <c r="C368" s="10" t="s">
        <v>4</v>
      </c>
      <c r="D368" s="12">
        <v>148.05000000000001</v>
      </c>
      <c r="E368" s="11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4"/>
      <c r="X368" s="11"/>
      <c r="Y368" s="11"/>
      <c r="Z368" s="11">
        <f t="shared" si="13"/>
        <v>0</v>
      </c>
    </row>
    <row r="369" spans="1:26">
      <c r="A369" s="30">
        <f t="shared" si="12"/>
        <v>0</v>
      </c>
      <c r="B369" s="10" t="s">
        <v>53</v>
      </c>
      <c r="C369" s="10" t="s">
        <v>46</v>
      </c>
      <c r="D369" s="12">
        <v>45</v>
      </c>
      <c r="E369" s="11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4"/>
      <c r="X369" s="11"/>
      <c r="Y369" s="11"/>
      <c r="Z369" s="11">
        <f t="shared" si="13"/>
        <v>0</v>
      </c>
    </row>
    <row r="370" spans="1:26">
      <c r="A370" s="30">
        <f t="shared" si="12"/>
        <v>0</v>
      </c>
      <c r="B370" s="10" t="s">
        <v>54</v>
      </c>
      <c r="C370" s="10" t="s">
        <v>46</v>
      </c>
      <c r="D370" s="12">
        <v>62</v>
      </c>
      <c r="E370" s="11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4"/>
      <c r="X370" s="11"/>
      <c r="Y370" s="11"/>
      <c r="Z370" s="11">
        <f t="shared" si="13"/>
        <v>0</v>
      </c>
    </row>
    <row r="371" spans="1:26">
      <c r="A371" s="30">
        <f t="shared" si="12"/>
        <v>0</v>
      </c>
      <c r="B371" s="10" t="s">
        <v>54</v>
      </c>
      <c r="C371" s="10" t="s">
        <v>46</v>
      </c>
      <c r="D371" s="12">
        <v>55.32</v>
      </c>
      <c r="E371" s="11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4"/>
      <c r="X371" s="11"/>
      <c r="Y371" s="11"/>
      <c r="Z371" s="11">
        <f t="shared" si="13"/>
        <v>0</v>
      </c>
    </row>
    <row r="372" spans="1:26">
      <c r="A372" s="30">
        <f t="shared" si="12"/>
        <v>-3269.5800000000013</v>
      </c>
      <c r="B372" s="10" t="s">
        <v>55</v>
      </c>
      <c r="C372" s="10" t="s">
        <v>46</v>
      </c>
      <c r="D372" s="12">
        <v>60</v>
      </c>
      <c r="E372" s="11">
        <v>19.68</v>
      </c>
      <c r="F372" s="13">
        <v>9.8699999999999992</v>
      </c>
      <c r="G372" s="13">
        <v>30</v>
      </c>
      <c r="H372" s="13">
        <v>0.75</v>
      </c>
      <c r="I372" s="13">
        <v>8.85</v>
      </c>
      <c r="J372" s="13">
        <v>34.68</v>
      </c>
      <c r="K372" s="13">
        <v>1.02</v>
      </c>
      <c r="L372" s="13"/>
      <c r="M372" s="13">
        <v>2.97</v>
      </c>
      <c r="N372" s="13">
        <v>9.98</v>
      </c>
      <c r="O372" s="13">
        <v>20.58</v>
      </c>
      <c r="P372" s="13">
        <v>15</v>
      </c>
      <c r="Q372" s="13"/>
      <c r="R372" s="13">
        <v>0.83</v>
      </c>
      <c r="S372" s="13">
        <v>38.31</v>
      </c>
      <c r="T372" s="13">
        <v>20.51</v>
      </c>
      <c r="U372" s="13">
        <v>1.02</v>
      </c>
      <c r="V372" s="13">
        <v>19</v>
      </c>
      <c r="W372" s="14">
        <v>19.68</v>
      </c>
      <c r="X372" s="11"/>
      <c r="Y372" s="11"/>
      <c r="Z372" s="11">
        <f t="shared" si="13"/>
        <v>252.73000000000002</v>
      </c>
    </row>
    <row r="373" spans="1:26">
      <c r="A373" s="30">
        <f t="shared" si="12"/>
        <v>0</v>
      </c>
      <c r="B373" s="10" t="s">
        <v>55</v>
      </c>
      <c r="C373" s="10" t="s">
        <v>46</v>
      </c>
      <c r="D373" s="12">
        <v>59.9</v>
      </c>
      <c r="E373" s="11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4"/>
      <c r="X373" s="11"/>
      <c r="Y373" s="11"/>
      <c r="Z373" s="11">
        <f t="shared" si="13"/>
        <v>0</v>
      </c>
    </row>
    <row r="374" spans="1:26">
      <c r="A374" s="30">
        <f t="shared" si="12"/>
        <v>0</v>
      </c>
      <c r="B374" s="10" t="s">
        <v>55</v>
      </c>
      <c r="C374" s="10" t="s">
        <v>46</v>
      </c>
      <c r="D374" s="12">
        <v>58.3</v>
      </c>
      <c r="E374" s="11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4"/>
      <c r="X374" s="11"/>
      <c r="Y374" s="11"/>
      <c r="Z374" s="11">
        <f t="shared" si="13"/>
        <v>0</v>
      </c>
    </row>
    <row r="375" spans="1:26">
      <c r="A375" s="30">
        <f t="shared" si="12"/>
        <v>0</v>
      </c>
      <c r="B375" s="10" t="s">
        <v>56</v>
      </c>
      <c r="C375" s="10" t="s">
        <v>4</v>
      </c>
      <c r="D375" s="12">
        <v>188.35</v>
      </c>
      <c r="E375" s="11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4"/>
      <c r="X375" s="11"/>
      <c r="Y375" s="11"/>
      <c r="Z375" s="11">
        <f t="shared" si="13"/>
        <v>0</v>
      </c>
    </row>
    <row r="376" spans="1:26">
      <c r="A376" s="30">
        <f t="shared" si="12"/>
        <v>149.96100000000001</v>
      </c>
      <c r="B376" s="10" t="s">
        <v>56</v>
      </c>
      <c r="C376" s="10" t="s">
        <v>4</v>
      </c>
      <c r="D376" s="12">
        <v>202.65</v>
      </c>
      <c r="E376" s="11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4"/>
      <c r="X376" s="11"/>
      <c r="Y376" s="11"/>
      <c r="Z376" s="11">
        <f t="shared" si="13"/>
        <v>0</v>
      </c>
    </row>
    <row r="377" spans="1:26">
      <c r="A377" s="30">
        <f t="shared" si="12"/>
        <v>638.13360000000011</v>
      </c>
      <c r="B377" s="10" t="s">
        <v>56</v>
      </c>
      <c r="C377" s="10" t="s">
        <v>4</v>
      </c>
      <c r="D377" s="12">
        <v>188.24</v>
      </c>
      <c r="E377" s="11"/>
      <c r="F377" s="13"/>
      <c r="G377" s="13"/>
      <c r="H377" s="13"/>
      <c r="I377" s="13"/>
      <c r="J377" s="13">
        <v>2.61</v>
      </c>
      <c r="K377" s="13"/>
      <c r="L377" s="13"/>
      <c r="M377" s="13"/>
      <c r="N377" s="13">
        <v>4.71</v>
      </c>
      <c r="O377" s="13"/>
      <c r="P377" s="13"/>
      <c r="Q377" s="13"/>
      <c r="R377" s="13"/>
      <c r="S377" s="13"/>
      <c r="T377" s="13"/>
      <c r="U377" s="13">
        <v>3.41</v>
      </c>
      <c r="V377" s="13"/>
      <c r="W377" s="14"/>
      <c r="X377" s="11"/>
      <c r="Y377" s="11"/>
      <c r="Z377" s="11">
        <f t="shared" si="13"/>
        <v>10.73</v>
      </c>
    </row>
    <row r="378" spans="1:26">
      <c r="A378" s="30">
        <f t="shared" si="12"/>
        <v>0</v>
      </c>
      <c r="B378" s="10" t="s">
        <v>57</v>
      </c>
      <c r="C378" s="10" t="s">
        <v>4</v>
      </c>
      <c r="D378" s="12">
        <v>118.4</v>
      </c>
      <c r="E378" s="11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4"/>
      <c r="X378" s="11"/>
      <c r="Y378" s="11"/>
      <c r="Z378" s="11">
        <f t="shared" si="13"/>
        <v>0</v>
      </c>
    </row>
    <row r="379" spans="1:26">
      <c r="A379" s="30">
        <f t="shared" si="12"/>
        <v>0</v>
      </c>
      <c r="B379" s="10" t="s">
        <v>58</v>
      </c>
      <c r="C379" s="10" t="s">
        <v>4</v>
      </c>
      <c r="D379" s="12">
        <v>140.15</v>
      </c>
      <c r="E379" s="11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4"/>
      <c r="X379" s="11"/>
      <c r="Y379" s="11"/>
      <c r="Z379" s="11">
        <f t="shared" si="13"/>
        <v>0</v>
      </c>
    </row>
    <row r="380" spans="1:26">
      <c r="A380" s="30">
        <f t="shared" si="12"/>
        <v>1598.9999999999995</v>
      </c>
      <c r="B380" s="10" t="s">
        <v>58</v>
      </c>
      <c r="C380" s="10" t="s">
        <v>4</v>
      </c>
      <c r="D380" s="12">
        <v>130</v>
      </c>
      <c r="E380" s="11"/>
      <c r="F380" s="13">
        <v>12.32</v>
      </c>
      <c r="G380" s="13"/>
      <c r="H380" s="13"/>
      <c r="I380" s="13"/>
      <c r="J380" s="13"/>
      <c r="K380" s="13"/>
      <c r="L380" s="13"/>
      <c r="M380" s="13"/>
      <c r="N380" s="13"/>
      <c r="O380" s="13"/>
      <c r="P380" s="13">
        <v>2.7</v>
      </c>
      <c r="Q380" s="13"/>
      <c r="R380" s="13"/>
      <c r="S380" s="13"/>
      <c r="T380" s="13"/>
      <c r="U380" s="13"/>
      <c r="V380" s="13"/>
      <c r="W380" s="14">
        <v>3.08</v>
      </c>
      <c r="X380" s="11"/>
      <c r="Y380" s="11"/>
      <c r="Z380" s="11">
        <f t="shared" si="13"/>
        <v>18.100000000000001</v>
      </c>
    </row>
    <row r="381" spans="1:26">
      <c r="A381" s="30">
        <f t="shared" si="12"/>
        <v>0</v>
      </c>
      <c r="B381" s="10" t="s">
        <v>58</v>
      </c>
      <c r="C381" s="10" t="s">
        <v>4</v>
      </c>
      <c r="D381" s="12">
        <v>171.93</v>
      </c>
      <c r="E381" s="11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4"/>
      <c r="X381" s="11"/>
      <c r="Y381" s="11"/>
      <c r="Z381" s="11">
        <f t="shared" si="13"/>
        <v>0</v>
      </c>
    </row>
    <row r="382" spans="1:26">
      <c r="A382" s="30">
        <f t="shared" si="12"/>
        <v>1823.36</v>
      </c>
      <c r="B382" s="10" t="s">
        <v>59</v>
      </c>
      <c r="C382" s="10" t="s">
        <v>4</v>
      </c>
      <c r="D382" s="12">
        <v>284.89999999999998</v>
      </c>
      <c r="E382" s="11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4"/>
      <c r="X382" s="11"/>
      <c r="Y382" s="11"/>
      <c r="Z382" s="11">
        <f t="shared" si="13"/>
        <v>0</v>
      </c>
    </row>
    <row r="383" spans="1:26">
      <c r="A383" s="30">
        <f t="shared" si="12"/>
        <v>0</v>
      </c>
      <c r="B383" s="10" t="s">
        <v>60</v>
      </c>
      <c r="C383" s="10" t="s">
        <v>4</v>
      </c>
      <c r="D383" s="12">
        <v>242.6</v>
      </c>
      <c r="E383" s="11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4"/>
      <c r="X383" s="11"/>
      <c r="Y383" s="11"/>
      <c r="Z383" s="11">
        <f t="shared" si="13"/>
        <v>0</v>
      </c>
    </row>
    <row r="384" spans="1:26">
      <c r="A384" s="30">
        <f t="shared" si="12"/>
        <v>0</v>
      </c>
      <c r="B384" s="10" t="s">
        <v>61</v>
      </c>
      <c r="C384" s="10" t="s">
        <v>4</v>
      </c>
      <c r="D384" s="12">
        <v>88.67</v>
      </c>
      <c r="E384" s="11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4"/>
      <c r="X384" s="11"/>
      <c r="Y384" s="11"/>
      <c r="Z384" s="11">
        <f t="shared" si="13"/>
        <v>0</v>
      </c>
    </row>
    <row r="385" spans="1:26">
      <c r="A385" s="30">
        <f t="shared" si="12"/>
        <v>0</v>
      </c>
      <c r="B385" s="10" t="s">
        <v>62</v>
      </c>
      <c r="C385" s="10" t="s">
        <v>4</v>
      </c>
      <c r="D385" s="12">
        <v>112.94</v>
      </c>
      <c r="E385" s="11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4"/>
      <c r="X385" s="11"/>
      <c r="Y385" s="11"/>
      <c r="Z385" s="11">
        <f t="shared" si="13"/>
        <v>0</v>
      </c>
    </row>
    <row r="386" spans="1:26">
      <c r="A386" s="30">
        <f t="shared" si="12"/>
        <v>0</v>
      </c>
      <c r="B386" s="10" t="s">
        <v>62</v>
      </c>
      <c r="C386" s="10" t="s">
        <v>4</v>
      </c>
      <c r="D386" s="12">
        <v>119.28</v>
      </c>
      <c r="E386" s="11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4"/>
      <c r="X386" s="11"/>
      <c r="Y386" s="11"/>
      <c r="Z386" s="11">
        <f t="shared" si="13"/>
        <v>0</v>
      </c>
    </row>
    <row r="387" spans="1:26">
      <c r="A387" s="30">
        <f t="shared" si="12"/>
        <v>0</v>
      </c>
      <c r="B387" s="10" t="s">
        <v>63</v>
      </c>
      <c r="C387" s="10" t="s">
        <v>4</v>
      </c>
      <c r="D387" s="12">
        <v>132.22</v>
      </c>
      <c r="E387" s="11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4"/>
      <c r="X387" s="11"/>
      <c r="Y387" s="11"/>
      <c r="Z387" s="11">
        <f t="shared" si="13"/>
        <v>0</v>
      </c>
    </row>
    <row r="388" spans="1:26">
      <c r="A388" s="30">
        <f t="shared" si="12"/>
        <v>-107.49999999999993</v>
      </c>
      <c r="B388" s="10" t="s">
        <v>64</v>
      </c>
      <c r="C388" s="10" t="s">
        <v>4</v>
      </c>
      <c r="D388" s="12">
        <v>125</v>
      </c>
      <c r="E388" s="11">
        <v>0.63</v>
      </c>
      <c r="F388" s="13">
        <v>1.74</v>
      </c>
      <c r="G388" s="13"/>
      <c r="H388" s="13">
        <v>0.32</v>
      </c>
      <c r="I388" s="13">
        <v>1.37</v>
      </c>
      <c r="J388" s="13"/>
      <c r="K388" s="13">
        <v>0.3</v>
      </c>
      <c r="L388" s="13">
        <v>0.68</v>
      </c>
      <c r="M388" s="13">
        <v>1.45</v>
      </c>
      <c r="N388" s="13">
        <v>0.44</v>
      </c>
      <c r="O388" s="13">
        <v>0.64</v>
      </c>
      <c r="P388" s="13">
        <v>1.38</v>
      </c>
      <c r="Q388" s="13">
        <v>0.61</v>
      </c>
      <c r="R388" s="13">
        <v>1.27</v>
      </c>
      <c r="S388" s="13"/>
      <c r="T388" s="13"/>
      <c r="U388" s="13">
        <v>1.91</v>
      </c>
      <c r="V388" s="13">
        <v>0.32</v>
      </c>
      <c r="W388" s="14"/>
      <c r="X388" s="11"/>
      <c r="Y388" s="11"/>
      <c r="Z388" s="11">
        <f t="shared" si="13"/>
        <v>13.059999999999999</v>
      </c>
    </row>
    <row r="389" spans="1:26">
      <c r="A389" s="30">
        <f t="shared" si="12"/>
        <v>0</v>
      </c>
      <c r="B389" s="10" t="s">
        <v>65</v>
      </c>
      <c r="C389" s="10" t="s">
        <v>4</v>
      </c>
      <c r="D389" s="12">
        <v>128.93</v>
      </c>
      <c r="E389" s="11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4"/>
      <c r="X389" s="11"/>
      <c r="Y389" s="11"/>
      <c r="Z389" s="11">
        <f t="shared" si="13"/>
        <v>0</v>
      </c>
    </row>
    <row r="390" spans="1:26">
      <c r="A390" s="30">
        <f t="shared" si="12"/>
        <v>0</v>
      </c>
      <c r="B390" s="10" t="s">
        <v>65</v>
      </c>
      <c r="C390" s="10" t="s">
        <v>4</v>
      </c>
      <c r="D390" s="12">
        <v>140.80000000000001</v>
      </c>
      <c r="E390" s="11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4"/>
      <c r="X390" s="11"/>
      <c r="Y390" s="11"/>
      <c r="Z390" s="11">
        <f t="shared" si="13"/>
        <v>0</v>
      </c>
    </row>
    <row r="391" spans="1:26">
      <c r="A391" s="30">
        <f t="shared" si="12"/>
        <v>0</v>
      </c>
      <c r="B391" s="10" t="s">
        <v>66</v>
      </c>
      <c r="C391" s="10" t="s">
        <v>4</v>
      </c>
      <c r="D391" s="12">
        <v>70.27</v>
      </c>
      <c r="E391" s="11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4"/>
      <c r="X391" s="11"/>
      <c r="Y391" s="11"/>
      <c r="Z391" s="11">
        <f t="shared" si="13"/>
        <v>0</v>
      </c>
    </row>
    <row r="392" spans="1:26">
      <c r="A392" s="30">
        <f t="shared" si="12"/>
        <v>0</v>
      </c>
      <c r="B392" s="10" t="s">
        <v>67</v>
      </c>
      <c r="C392" s="10" t="s">
        <v>4</v>
      </c>
      <c r="D392" s="12">
        <v>57.2</v>
      </c>
      <c r="E392" s="11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4"/>
      <c r="X392" s="11"/>
      <c r="Y392" s="11"/>
      <c r="Z392" s="11">
        <f t="shared" si="13"/>
        <v>0</v>
      </c>
    </row>
    <row r="393" spans="1:26">
      <c r="A393" s="30">
        <f t="shared" si="12"/>
        <v>1529.1787200000001</v>
      </c>
      <c r="B393" s="10" t="s">
        <v>68</v>
      </c>
      <c r="C393" s="10" t="s">
        <v>4</v>
      </c>
      <c r="D393" s="12">
        <v>108.73</v>
      </c>
      <c r="E393" s="11"/>
      <c r="F393" s="13"/>
      <c r="G393" s="13"/>
      <c r="H393" s="13">
        <v>2.73</v>
      </c>
      <c r="I393" s="13"/>
      <c r="J393" s="13"/>
      <c r="K393" s="13">
        <v>2.73</v>
      </c>
      <c r="L393" s="13"/>
      <c r="M393" s="13"/>
      <c r="N393" s="13"/>
      <c r="O393" s="13"/>
      <c r="P393" s="13"/>
      <c r="Q393" s="13"/>
      <c r="R393" s="13">
        <v>2.73</v>
      </c>
      <c r="S393" s="13"/>
      <c r="T393" s="13"/>
      <c r="U393" s="13">
        <v>3.28</v>
      </c>
      <c r="V393" s="13"/>
      <c r="W393" s="14"/>
      <c r="X393" s="11"/>
      <c r="Y393" s="11"/>
      <c r="Z393" s="11">
        <f t="shared" si="13"/>
        <v>11.469999999999999</v>
      </c>
    </row>
    <row r="394" spans="1:26">
      <c r="A394" s="30">
        <f t="shared" si="12"/>
        <v>0</v>
      </c>
      <c r="B394" s="10" t="s">
        <v>69</v>
      </c>
      <c r="C394" s="10" t="s">
        <v>4</v>
      </c>
      <c r="D394" s="12">
        <v>81.819999999999993</v>
      </c>
      <c r="E394" s="11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4"/>
      <c r="X394" s="11"/>
      <c r="Y394" s="11"/>
      <c r="Z394" s="11">
        <f t="shared" si="13"/>
        <v>0</v>
      </c>
    </row>
    <row r="395" spans="1:26">
      <c r="A395" s="30">
        <f t="shared" si="12"/>
        <v>0</v>
      </c>
      <c r="B395" s="10" t="s">
        <v>70</v>
      </c>
      <c r="C395" s="10" t="s">
        <v>4</v>
      </c>
      <c r="D395" s="12">
        <v>90</v>
      </c>
      <c r="E395" s="11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4"/>
      <c r="X395" s="11"/>
      <c r="Y395" s="11"/>
      <c r="Z395" s="11">
        <f t="shared" si="13"/>
        <v>0</v>
      </c>
    </row>
    <row r="396" spans="1:26">
      <c r="A396" s="30">
        <f t="shared" si="12"/>
        <v>0</v>
      </c>
      <c r="B396" s="10" t="s">
        <v>71</v>
      </c>
      <c r="C396" s="10" t="s">
        <v>4</v>
      </c>
      <c r="D396" s="12">
        <v>91.1</v>
      </c>
      <c r="E396" s="11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4"/>
      <c r="X396" s="11"/>
      <c r="Y396" s="11"/>
      <c r="Z396" s="11">
        <f t="shared" si="13"/>
        <v>0</v>
      </c>
    </row>
    <row r="397" spans="1:26">
      <c r="A397" s="30">
        <f t="shared" si="12"/>
        <v>0</v>
      </c>
      <c r="B397" s="10" t="s">
        <v>72</v>
      </c>
      <c r="C397" s="10" t="s">
        <v>73</v>
      </c>
      <c r="D397" s="12">
        <v>5.2</v>
      </c>
      <c r="E397" s="11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4"/>
      <c r="X397" s="11"/>
      <c r="Y397" s="11"/>
      <c r="Z397" s="11">
        <f t="shared" si="13"/>
        <v>0</v>
      </c>
    </row>
    <row r="398" spans="1:26">
      <c r="A398" s="30">
        <f t="shared" si="12"/>
        <v>0</v>
      </c>
      <c r="B398" s="10" t="s">
        <v>72</v>
      </c>
      <c r="C398" s="10" t="s">
        <v>73</v>
      </c>
      <c r="D398" s="12">
        <v>6.8</v>
      </c>
      <c r="E398" s="11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4"/>
      <c r="X398" s="11"/>
      <c r="Y398" s="11"/>
      <c r="Z398" s="11">
        <f t="shared" si="13"/>
        <v>0</v>
      </c>
    </row>
    <row r="399" spans="1:26">
      <c r="A399" s="30">
        <f t="shared" si="12"/>
        <v>0</v>
      </c>
      <c r="B399" s="10" t="s">
        <v>72</v>
      </c>
      <c r="C399" s="10" t="s">
        <v>73</v>
      </c>
      <c r="D399" s="12">
        <v>5.5</v>
      </c>
      <c r="E399" s="11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4"/>
      <c r="X399" s="11"/>
      <c r="Y399" s="11"/>
      <c r="Z399" s="11">
        <f t="shared" si="13"/>
        <v>0</v>
      </c>
    </row>
    <row r="400" spans="1:26">
      <c r="A400" s="30">
        <f t="shared" si="12"/>
        <v>0</v>
      </c>
      <c r="B400" s="10" t="s">
        <v>72</v>
      </c>
      <c r="C400" s="10" t="s">
        <v>73</v>
      </c>
      <c r="D400" s="12">
        <v>4.6100000000000003</v>
      </c>
      <c r="E400" s="11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4"/>
      <c r="X400" s="11"/>
      <c r="Y400" s="11"/>
      <c r="Z400" s="11">
        <f t="shared" si="13"/>
        <v>0</v>
      </c>
    </row>
    <row r="401" spans="1:26">
      <c r="A401" s="30">
        <f t="shared" si="12"/>
        <v>0</v>
      </c>
      <c r="B401" s="10" t="s">
        <v>72</v>
      </c>
      <c r="C401" s="10" t="s">
        <v>73</v>
      </c>
      <c r="D401" s="12">
        <v>5.6</v>
      </c>
      <c r="E401" s="11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4"/>
      <c r="X401" s="11"/>
      <c r="Y401" s="11"/>
      <c r="Z401" s="11">
        <f t="shared" si="13"/>
        <v>0</v>
      </c>
    </row>
    <row r="402" spans="1:26">
      <c r="A402" s="30">
        <f t="shared" si="12"/>
        <v>4498.6199999999972</v>
      </c>
      <c r="B402" s="10" t="s">
        <v>72</v>
      </c>
      <c r="C402" s="10" t="s">
        <v>73</v>
      </c>
      <c r="D402" s="12">
        <v>6</v>
      </c>
      <c r="E402" s="11">
        <v>35.64</v>
      </c>
      <c r="F402" s="13">
        <v>651</v>
      </c>
      <c r="G402" s="13">
        <v>57</v>
      </c>
      <c r="H402" s="13">
        <v>89.3</v>
      </c>
      <c r="I402" s="13">
        <v>96.36</v>
      </c>
      <c r="J402" s="13">
        <v>225.56</v>
      </c>
      <c r="K402" s="13">
        <v>68.56</v>
      </c>
      <c r="L402" s="13">
        <v>12.74</v>
      </c>
      <c r="M402" s="13">
        <v>43.2</v>
      </c>
      <c r="N402" s="13">
        <v>616.49</v>
      </c>
      <c r="O402" s="13">
        <v>47.04</v>
      </c>
      <c r="P402" s="13">
        <v>103.92</v>
      </c>
      <c r="Q402" s="13">
        <v>13.5</v>
      </c>
      <c r="R402" s="13">
        <v>51.73</v>
      </c>
      <c r="S402" s="13">
        <v>35.64</v>
      </c>
      <c r="T402" s="13">
        <v>89.09</v>
      </c>
      <c r="U402" s="13">
        <v>255.32</v>
      </c>
      <c r="V402" s="13">
        <v>56.82</v>
      </c>
      <c r="W402" s="14">
        <v>478.86</v>
      </c>
      <c r="X402" s="11"/>
      <c r="Y402" s="11"/>
      <c r="Z402" s="11">
        <f t="shared" si="13"/>
        <v>3027.7700000000004</v>
      </c>
    </row>
    <row r="403" spans="1:26">
      <c r="A403" s="30">
        <f t="shared" si="12"/>
        <v>0</v>
      </c>
      <c r="B403" s="10" t="s">
        <v>74</v>
      </c>
      <c r="C403" s="10" t="s">
        <v>4</v>
      </c>
      <c r="D403" s="12">
        <v>16.510000000000002</v>
      </c>
      <c r="E403" s="11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4"/>
      <c r="X403" s="11"/>
      <c r="Y403" s="11"/>
      <c r="Z403" s="11">
        <f t="shared" si="13"/>
        <v>0</v>
      </c>
    </row>
    <row r="404" spans="1:26">
      <c r="A404" s="30">
        <f t="shared" si="12"/>
        <v>146.71000000000004</v>
      </c>
      <c r="B404" s="10" t="s">
        <v>74</v>
      </c>
      <c r="C404" s="10" t="s">
        <v>4</v>
      </c>
      <c r="D404" s="12">
        <v>17</v>
      </c>
      <c r="E404" s="11">
        <v>1.53</v>
      </c>
      <c r="F404" s="13">
        <v>3.1</v>
      </c>
      <c r="G404" s="13">
        <v>2.06</v>
      </c>
      <c r="H404" s="13">
        <v>1.26</v>
      </c>
      <c r="I404" s="13">
        <v>2.5</v>
      </c>
      <c r="J404" s="13">
        <v>1.35</v>
      </c>
      <c r="K404" s="13">
        <v>3.17</v>
      </c>
      <c r="L404" s="13">
        <v>0.75</v>
      </c>
      <c r="M404" s="13">
        <v>3.86</v>
      </c>
      <c r="N404" s="13">
        <v>0.95</v>
      </c>
      <c r="O404" s="13">
        <v>1.19</v>
      </c>
      <c r="P404" s="13">
        <v>2.78</v>
      </c>
      <c r="Q404" s="13">
        <v>0.73</v>
      </c>
      <c r="R404" s="13">
        <v>3.18</v>
      </c>
      <c r="S404" s="13">
        <v>2.84</v>
      </c>
      <c r="T404" s="13">
        <v>1.66</v>
      </c>
      <c r="U404" s="13">
        <v>2.95</v>
      </c>
      <c r="V404" s="13">
        <v>1.75</v>
      </c>
      <c r="W404" s="14">
        <v>1.29</v>
      </c>
      <c r="X404" s="11"/>
      <c r="Y404" s="11"/>
      <c r="Z404" s="11">
        <f t="shared" si="13"/>
        <v>38.9</v>
      </c>
    </row>
    <row r="405" spans="1:26">
      <c r="A405" s="30">
        <f t="shared" si="12"/>
        <v>0</v>
      </c>
      <c r="B405" s="10" t="s">
        <v>74</v>
      </c>
      <c r="C405" s="10" t="s">
        <v>4</v>
      </c>
      <c r="D405" s="12">
        <v>18.2</v>
      </c>
      <c r="E405" s="11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4"/>
      <c r="X405" s="11"/>
      <c r="Y405" s="11"/>
      <c r="Z405" s="11">
        <f t="shared" si="13"/>
        <v>0</v>
      </c>
    </row>
    <row r="406" spans="1:26">
      <c r="A406" s="30">
        <f t="shared" si="12"/>
        <v>0</v>
      </c>
      <c r="B406" s="10" t="s">
        <v>74</v>
      </c>
      <c r="C406" s="10" t="s">
        <v>4</v>
      </c>
      <c r="D406" s="12">
        <v>16.899999999999999</v>
      </c>
      <c r="E406" s="11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4"/>
      <c r="X406" s="11"/>
      <c r="Y406" s="11"/>
      <c r="Z406" s="11">
        <f t="shared" si="13"/>
        <v>0</v>
      </c>
    </row>
    <row r="407" spans="1:26">
      <c r="A407" s="30">
        <f t="shared" si="12"/>
        <v>0</v>
      </c>
      <c r="B407" s="10" t="s">
        <v>75</v>
      </c>
      <c r="C407" s="10" t="s">
        <v>4</v>
      </c>
      <c r="D407" s="12">
        <v>20.9</v>
      </c>
      <c r="E407" s="11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4"/>
      <c r="X407" s="11"/>
      <c r="Y407" s="11"/>
      <c r="Z407" s="11">
        <f t="shared" si="13"/>
        <v>0</v>
      </c>
    </row>
    <row r="408" spans="1:26">
      <c r="A408" s="30">
        <f t="shared" si="12"/>
        <v>0</v>
      </c>
      <c r="B408" s="10" t="s">
        <v>76</v>
      </c>
      <c r="C408" s="10" t="s">
        <v>4</v>
      </c>
      <c r="D408" s="12">
        <v>399</v>
      </c>
      <c r="E408" s="11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4"/>
      <c r="X408" s="11"/>
      <c r="Y408" s="11"/>
      <c r="Z408" s="11">
        <f t="shared" si="13"/>
        <v>0</v>
      </c>
    </row>
    <row r="409" spans="1:26">
      <c r="A409" s="30">
        <f t="shared" si="12"/>
        <v>0</v>
      </c>
      <c r="B409" s="10" t="s">
        <v>76</v>
      </c>
      <c r="C409" s="10" t="s">
        <v>4</v>
      </c>
      <c r="D409" s="12">
        <v>364</v>
      </c>
      <c r="E409" s="11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4"/>
      <c r="X409" s="11"/>
      <c r="Y409" s="11"/>
      <c r="Z409" s="11">
        <f t="shared" si="13"/>
        <v>0</v>
      </c>
    </row>
    <row r="410" spans="1:26">
      <c r="A410" s="30">
        <f t="shared" si="12"/>
        <v>0</v>
      </c>
      <c r="B410" s="10" t="s">
        <v>76</v>
      </c>
      <c r="C410" s="10" t="s">
        <v>4</v>
      </c>
      <c r="D410" s="12">
        <v>290</v>
      </c>
      <c r="E410" s="11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4"/>
      <c r="X410" s="11"/>
      <c r="Y410" s="11"/>
      <c r="Z410" s="11">
        <f t="shared" si="13"/>
        <v>0</v>
      </c>
    </row>
    <row r="411" spans="1:26">
      <c r="A411" s="30">
        <f t="shared" si="12"/>
        <v>0</v>
      </c>
      <c r="B411" s="10" t="s">
        <v>76</v>
      </c>
      <c r="C411" s="10" t="s">
        <v>4</v>
      </c>
      <c r="D411" s="12">
        <v>371</v>
      </c>
      <c r="E411" s="11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4"/>
      <c r="X411" s="11"/>
      <c r="Y411" s="11"/>
      <c r="Z411" s="11">
        <f t="shared" si="13"/>
        <v>0</v>
      </c>
    </row>
    <row r="412" spans="1:26">
      <c r="A412" s="30">
        <f t="shared" si="12"/>
        <v>801.44999999999709</v>
      </c>
      <c r="B412" s="10" t="s">
        <v>76</v>
      </c>
      <c r="C412" s="10" t="s">
        <v>4</v>
      </c>
      <c r="D412" s="12">
        <v>390</v>
      </c>
      <c r="E412" s="11">
        <v>6.56</v>
      </c>
      <c r="F412" s="13"/>
      <c r="G412" s="13"/>
      <c r="H412" s="13"/>
      <c r="I412" s="13">
        <v>9.64</v>
      </c>
      <c r="J412" s="13"/>
      <c r="K412" s="13"/>
      <c r="L412" s="13"/>
      <c r="M412" s="13">
        <v>6.82</v>
      </c>
      <c r="N412" s="13"/>
      <c r="O412" s="13">
        <v>6.43</v>
      </c>
      <c r="P412" s="13">
        <v>7.65</v>
      </c>
      <c r="Q412" s="13"/>
      <c r="R412" s="13"/>
      <c r="S412" s="13">
        <v>5.57</v>
      </c>
      <c r="T412" s="13">
        <v>9.89</v>
      </c>
      <c r="U412" s="13"/>
      <c r="V412" s="13"/>
      <c r="W412" s="14">
        <v>1.85</v>
      </c>
      <c r="X412" s="11"/>
      <c r="Y412" s="11"/>
      <c r="Z412" s="11">
        <f t="shared" si="13"/>
        <v>54.410000000000004</v>
      </c>
    </row>
    <row r="413" spans="1:26">
      <c r="A413" s="30">
        <f t="shared" ref="A413:A476" si="14">A140*D140</f>
        <v>0</v>
      </c>
      <c r="B413" s="10" t="s">
        <v>77</v>
      </c>
      <c r="C413" s="10" t="s">
        <v>73</v>
      </c>
      <c r="D413" s="12">
        <v>7.6</v>
      </c>
      <c r="E413" s="11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4"/>
      <c r="X413" s="11"/>
      <c r="Y413" s="11"/>
      <c r="Z413" s="11">
        <f t="shared" si="13"/>
        <v>0</v>
      </c>
    </row>
    <row r="414" spans="1:26">
      <c r="A414" s="30">
        <f t="shared" si="14"/>
        <v>1018.6253999999998</v>
      </c>
      <c r="B414" s="10" t="s">
        <v>78</v>
      </c>
      <c r="C414" s="10" t="s">
        <v>4</v>
      </c>
      <c r="D414" s="12">
        <v>168.09</v>
      </c>
      <c r="E414" s="11"/>
      <c r="F414" s="13"/>
      <c r="G414" s="13"/>
      <c r="H414" s="13"/>
      <c r="I414" s="13"/>
      <c r="J414" s="13"/>
      <c r="K414" s="13"/>
      <c r="L414" s="13"/>
      <c r="M414" s="13"/>
      <c r="N414" s="13"/>
      <c r="O414" s="13">
        <v>2.37</v>
      </c>
      <c r="P414" s="13"/>
      <c r="Q414" s="13"/>
      <c r="R414" s="13"/>
      <c r="S414" s="13"/>
      <c r="T414" s="13"/>
      <c r="U414" s="13">
        <v>2.85</v>
      </c>
      <c r="V414" s="13"/>
      <c r="W414" s="14"/>
      <c r="X414" s="11"/>
      <c r="Y414" s="11"/>
      <c r="Z414" s="11">
        <f t="shared" ref="Z414:Z477" si="15">SUM(E414:Y414)</f>
        <v>5.2200000000000006</v>
      </c>
    </row>
    <row r="415" spans="1:26">
      <c r="A415" s="30">
        <f t="shared" si="14"/>
        <v>0</v>
      </c>
      <c r="B415" s="10" t="s">
        <v>79</v>
      </c>
      <c r="C415" s="10" t="s">
        <v>4</v>
      </c>
      <c r="D415" s="12">
        <v>174.84</v>
      </c>
      <c r="E415" s="11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4"/>
      <c r="X415" s="11"/>
      <c r="Y415" s="11"/>
      <c r="Z415" s="11">
        <f t="shared" si="15"/>
        <v>0</v>
      </c>
    </row>
    <row r="416" spans="1:26">
      <c r="A416" s="30">
        <f t="shared" si="14"/>
        <v>-66.712799999999987</v>
      </c>
      <c r="B416" s="10" t="s">
        <v>79</v>
      </c>
      <c r="C416" s="10" t="s">
        <v>4</v>
      </c>
      <c r="D416" s="12">
        <v>175.56</v>
      </c>
      <c r="E416" s="11">
        <v>3.79</v>
      </c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4"/>
      <c r="X416" s="11"/>
      <c r="Y416" s="11"/>
      <c r="Z416" s="11">
        <f t="shared" si="15"/>
        <v>3.79</v>
      </c>
    </row>
    <row r="417" spans="1:26">
      <c r="A417" s="30">
        <f t="shared" si="14"/>
        <v>0</v>
      </c>
      <c r="B417" s="10" t="s">
        <v>80</v>
      </c>
      <c r="C417" s="10" t="s">
        <v>4</v>
      </c>
      <c r="D417" s="12">
        <v>304</v>
      </c>
      <c r="E417" s="11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4"/>
      <c r="X417" s="11"/>
      <c r="Y417" s="11"/>
      <c r="Z417" s="11">
        <f t="shared" si="15"/>
        <v>0</v>
      </c>
    </row>
    <row r="418" spans="1:26">
      <c r="A418" s="30">
        <f t="shared" si="14"/>
        <v>0</v>
      </c>
      <c r="B418" s="16" t="s">
        <v>81</v>
      </c>
      <c r="C418" s="16" t="s">
        <v>4</v>
      </c>
      <c r="D418" s="15">
        <v>247.25</v>
      </c>
      <c r="E418" s="11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4"/>
      <c r="X418" s="11"/>
      <c r="Y418" s="11"/>
      <c r="Z418" s="11">
        <f t="shared" si="15"/>
        <v>0</v>
      </c>
    </row>
    <row r="419" spans="1:26">
      <c r="A419" s="30">
        <f t="shared" si="14"/>
        <v>0</v>
      </c>
      <c r="B419" s="10" t="s">
        <v>82</v>
      </c>
      <c r="C419" s="10" t="s">
        <v>4</v>
      </c>
      <c r="D419" s="12">
        <v>220</v>
      </c>
      <c r="E419" s="11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4"/>
      <c r="X419" s="11"/>
      <c r="Y419" s="11"/>
      <c r="Z419" s="11">
        <f t="shared" si="15"/>
        <v>0</v>
      </c>
    </row>
    <row r="420" spans="1:26">
      <c r="A420" s="30">
        <f t="shared" si="14"/>
        <v>4846.1400000000067</v>
      </c>
      <c r="B420" s="10" t="s">
        <v>83</v>
      </c>
      <c r="C420" s="10" t="s">
        <v>4</v>
      </c>
      <c r="D420" s="12">
        <v>327</v>
      </c>
      <c r="E420" s="11">
        <v>36.380000000000003</v>
      </c>
      <c r="F420" s="13"/>
      <c r="G420" s="13"/>
      <c r="H420" s="13">
        <v>1.1000000000000001</v>
      </c>
      <c r="I420" s="13"/>
      <c r="J420" s="13">
        <v>34.74</v>
      </c>
      <c r="K420" s="13"/>
      <c r="L420" s="13"/>
      <c r="M420" s="13"/>
      <c r="N420" s="13">
        <v>6.9</v>
      </c>
      <c r="O420" s="13">
        <v>40.94</v>
      </c>
      <c r="P420" s="13"/>
      <c r="Q420" s="13"/>
      <c r="R420" s="13"/>
      <c r="S420" s="13"/>
      <c r="T420" s="13">
        <v>33.54</v>
      </c>
      <c r="U420" s="13"/>
      <c r="V420" s="13"/>
      <c r="W420" s="14"/>
      <c r="X420" s="11"/>
      <c r="Y420" s="11"/>
      <c r="Z420" s="11">
        <f t="shared" si="15"/>
        <v>153.6</v>
      </c>
    </row>
    <row r="421" spans="1:26">
      <c r="A421" s="30">
        <f t="shared" si="14"/>
        <v>0</v>
      </c>
      <c r="B421" s="10" t="s">
        <v>83</v>
      </c>
      <c r="C421" s="10" t="s">
        <v>4</v>
      </c>
      <c r="D421" s="12">
        <v>327.04000000000002</v>
      </c>
      <c r="E421" s="11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4"/>
      <c r="X421" s="11"/>
      <c r="Y421" s="11"/>
      <c r="Z421" s="11">
        <f t="shared" si="15"/>
        <v>0</v>
      </c>
    </row>
    <row r="422" spans="1:26">
      <c r="A422" s="30">
        <f t="shared" si="14"/>
        <v>0</v>
      </c>
      <c r="B422" s="10" t="s">
        <v>84</v>
      </c>
      <c r="C422" s="10" t="s">
        <v>4</v>
      </c>
      <c r="D422" s="12">
        <v>264.5</v>
      </c>
      <c r="E422" s="11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4"/>
      <c r="X422" s="11"/>
      <c r="Y422" s="11"/>
      <c r="Z422" s="11">
        <f t="shared" si="15"/>
        <v>0</v>
      </c>
    </row>
    <row r="423" spans="1:26">
      <c r="A423" s="30">
        <f t="shared" si="14"/>
        <v>0</v>
      </c>
      <c r="B423" s="10" t="s">
        <v>85</v>
      </c>
      <c r="C423" s="10" t="s">
        <v>4</v>
      </c>
      <c r="D423" s="12">
        <v>374.49</v>
      </c>
      <c r="E423" s="11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4"/>
      <c r="X423" s="11"/>
      <c r="Y423" s="11"/>
      <c r="Z423" s="11">
        <f t="shared" si="15"/>
        <v>0</v>
      </c>
    </row>
    <row r="424" spans="1:26">
      <c r="A424" s="30">
        <f t="shared" si="14"/>
        <v>0</v>
      </c>
      <c r="B424" s="10" t="s">
        <v>86</v>
      </c>
      <c r="C424" s="10" t="s">
        <v>4</v>
      </c>
      <c r="D424" s="12">
        <v>230</v>
      </c>
      <c r="E424" s="11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4"/>
      <c r="X424" s="11"/>
      <c r="Y424" s="11"/>
      <c r="Z424" s="11">
        <f t="shared" si="15"/>
        <v>0</v>
      </c>
    </row>
    <row r="425" spans="1:26">
      <c r="A425" s="30">
        <f t="shared" si="14"/>
        <v>1303.1249999999991</v>
      </c>
      <c r="B425" s="10" t="s">
        <v>84</v>
      </c>
      <c r="C425" s="10" t="s">
        <v>4</v>
      </c>
      <c r="D425" s="12">
        <v>375</v>
      </c>
      <c r="E425" s="11"/>
      <c r="F425" s="13"/>
      <c r="G425" s="13"/>
      <c r="H425" s="13"/>
      <c r="I425" s="13">
        <v>6.98</v>
      </c>
      <c r="J425" s="13"/>
      <c r="K425" s="13"/>
      <c r="L425" s="13"/>
      <c r="M425" s="13"/>
      <c r="N425" s="13"/>
      <c r="O425" s="13"/>
      <c r="P425" s="13"/>
      <c r="Q425" s="13">
        <v>6.73</v>
      </c>
      <c r="R425" s="13"/>
      <c r="S425" s="13"/>
      <c r="T425" s="13"/>
      <c r="U425" s="13">
        <v>2.2999999999999998</v>
      </c>
      <c r="V425" s="13"/>
      <c r="W425" s="14">
        <v>0.59</v>
      </c>
      <c r="X425" s="11"/>
      <c r="Y425" s="11"/>
      <c r="Z425" s="11">
        <f t="shared" si="15"/>
        <v>16.600000000000001</v>
      </c>
    </row>
    <row r="426" spans="1:26">
      <c r="A426" s="30">
        <f t="shared" si="14"/>
        <v>0</v>
      </c>
      <c r="B426" s="10" t="s">
        <v>87</v>
      </c>
      <c r="C426" s="10" t="s">
        <v>4</v>
      </c>
      <c r="D426" s="12">
        <v>180</v>
      </c>
      <c r="E426" s="11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4"/>
      <c r="X426" s="11"/>
      <c r="Y426" s="11"/>
      <c r="Z426" s="11">
        <f t="shared" si="15"/>
        <v>0</v>
      </c>
    </row>
    <row r="427" spans="1:26">
      <c r="A427" s="30">
        <f t="shared" si="14"/>
        <v>13437.775000000003</v>
      </c>
      <c r="B427" s="10" t="s">
        <v>88</v>
      </c>
      <c r="C427" s="10" t="s">
        <v>4</v>
      </c>
      <c r="D427" s="12">
        <v>325</v>
      </c>
      <c r="E427" s="11"/>
      <c r="F427" s="13"/>
      <c r="G427" s="13">
        <v>16.649999999999999</v>
      </c>
      <c r="H427" s="13">
        <v>1.1000000000000001</v>
      </c>
      <c r="I427" s="13"/>
      <c r="J427" s="13"/>
      <c r="K427" s="13">
        <v>15.706</v>
      </c>
      <c r="L427" s="13"/>
      <c r="M427" s="13">
        <v>2.3199999999999998</v>
      </c>
      <c r="N427" s="13">
        <v>15.08</v>
      </c>
      <c r="O427" s="13"/>
      <c r="P427" s="13">
        <v>2.2000000000000002</v>
      </c>
      <c r="Q427" s="13"/>
      <c r="R427" s="13">
        <v>19.37</v>
      </c>
      <c r="S427" s="13"/>
      <c r="T427" s="13"/>
      <c r="U427" s="13">
        <v>17.399999999999999</v>
      </c>
      <c r="V427" s="13"/>
      <c r="W427" s="14"/>
      <c r="X427" s="11"/>
      <c r="Y427" s="11"/>
      <c r="Z427" s="11">
        <f t="shared" si="15"/>
        <v>89.825999999999993</v>
      </c>
    </row>
    <row r="428" spans="1:26">
      <c r="A428" s="30">
        <f t="shared" si="14"/>
        <v>0</v>
      </c>
      <c r="B428" s="10" t="s">
        <v>88</v>
      </c>
      <c r="C428" s="10" t="s">
        <v>4</v>
      </c>
      <c r="D428" s="12">
        <v>324.47000000000003</v>
      </c>
      <c r="E428" s="11"/>
      <c r="F428" s="13"/>
      <c r="G428" s="13"/>
      <c r="H428" s="13"/>
      <c r="I428" s="13"/>
      <c r="J428" s="13"/>
      <c r="K428" s="13">
        <v>2.9740000000000002</v>
      </c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4"/>
      <c r="X428" s="11"/>
      <c r="Y428" s="11"/>
      <c r="Z428" s="11">
        <f t="shared" si="15"/>
        <v>2.9740000000000002</v>
      </c>
    </row>
    <row r="429" spans="1:26">
      <c r="A429" s="30">
        <f t="shared" si="14"/>
        <v>0</v>
      </c>
      <c r="B429" s="10" t="s">
        <v>89</v>
      </c>
      <c r="C429" s="10" t="s">
        <v>4</v>
      </c>
      <c r="D429" s="12">
        <v>194.94</v>
      </c>
      <c r="E429" s="11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4"/>
      <c r="X429" s="11"/>
      <c r="Y429" s="11"/>
      <c r="Z429" s="11">
        <f t="shared" si="15"/>
        <v>0</v>
      </c>
    </row>
    <row r="430" spans="1:26">
      <c r="A430" s="30">
        <f t="shared" si="14"/>
        <v>0</v>
      </c>
      <c r="B430" s="10" t="s">
        <v>90</v>
      </c>
      <c r="C430" s="10" t="s">
        <v>4</v>
      </c>
      <c r="D430" s="12">
        <v>532.89</v>
      </c>
      <c r="E430" s="11"/>
      <c r="F430" s="13"/>
      <c r="G430" s="13"/>
      <c r="H430" s="13"/>
      <c r="I430" s="13"/>
      <c r="J430" s="13">
        <v>0.94499999999999995</v>
      </c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4"/>
      <c r="X430" s="11"/>
      <c r="Y430" s="11"/>
      <c r="Z430" s="11">
        <f t="shared" si="15"/>
        <v>0.94499999999999995</v>
      </c>
    </row>
    <row r="431" spans="1:26">
      <c r="A431" s="30">
        <f t="shared" si="14"/>
        <v>979.65400000000056</v>
      </c>
      <c r="B431" s="10" t="s">
        <v>90</v>
      </c>
      <c r="C431" s="10" t="s">
        <v>4</v>
      </c>
      <c r="D431" s="12">
        <v>533</v>
      </c>
      <c r="E431" s="11"/>
      <c r="F431" s="13"/>
      <c r="G431" s="13"/>
      <c r="H431" s="13">
        <v>1.1000000000000001</v>
      </c>
      <c r="I431" s="13"/>
      <c r="J431" s="13">
        <v>5.9349999999999996</v>
      </c>
      <c r="K431" s="13"/>
      <c r="L431" s="13"/>
      <c r="M431" s="13"/>
      <c r="N431" s="13"/>
      <c r="O431" s="13"/>
      <c r="P431" s="13"/>
      <c r="Q431" s="13"/>
      <c r="R431" s="13"/>
      <c r="S431" s="13">
        <v>9.58</v>
      </c>
      <c r="T431" s="13"/>
      <c r="U431" s="13">
        <v>1</v>
      </c>
      <c r="V431" s="13"/>
      <c r="W431" s="14"/>
      <c r="X431" s="11"/>
      <c r="Y431" s="11"/>
      <c r="Z431" s="11">
        <f t="shared" si="15"/>
        <v>17.615000000000002</v>
      </c>
    </row>
    <row r="432" spans="1:26">
      <c r="A432" s="30">
        <f t="shared" si="14"/>
        <v>0</v>
      </c>
      <c r="B432" s="10" t="s">
        <v>91</v>
      </c>
      <c r="C432" s="10" t="s">
        <v>4</v>
      </c>
      <c r="D432" s="12">
        <v>245.5</v>
      </c>
      <c r="E432" s="11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4"/>
      <c r="X432" s="11"/>
      <c r="Y432" s="11"/>
      <c r="Z432" s="11">
        <f t="shared" si="15"/>
        <v>0</v>
      </c>
    </row>
    <row r="433" spans="1:26">
      <c r="A433" s="30">
        <f t="shared" si="14"/>
        <v>0</v>
      </c>
      <c r="B433" s="10" t="s">
        <v>92</v>
      </c>
      <c r="C433" s="10" t="s">
        <v>4</v>
      </c>
      <c r="D433" s="12">
        <v>256.76</v>
      </c>
      <c r="E433" s="11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4"/>
      <c r="X433" s="11"/>
      <c r="Y433" s="11"/>
      <c r="Z433" s="11">
        <f t="shared" si="15"/>
        <v>0</v>
      </c>
    </row>
    <row r="434" spans="1:26">
      <c r="A434" s="30">
        <f t="shared" si="14"/>
        <v>15607.319999999998</v>
      </c>
      <c r="B434" s="10" t="s">
        <v>93</v>
      </c>
      <c r="C434" s="10" t="s">
        <v>4</v>
      </c>
      <c r="D434" s="12">
        <v>249</v>
      </c>
      <c r="E434" s="11"/>
      <c r="F434" s="13">
        <v>31.49</v>
      </c>
      <c r="G434" s="13"/>
      <c r="H434" s="13"/>
      <c r="I434" s="13"/>
      <c r="J434" s="13"/>
      <c r="K434" s="13"/>
      <c r="L434" s="13">
        <v>11.92</v>
      </c>
      <c r="M434" s="13">
        <v>8.6999999999999993</v>
      </c>
      <c r="N434" s="13"/>
      <c r="O434" s="13"/>
      <c r="P434" s="13"/>
      <c r="Q434" s="13">
        <v>10.53</v>
      </c>
      <c r="R434" s="13"/>
      <c r="S434" s="13"/>
      <c r="T434" s="13"/>
      <c r="U434" s="13">
        <v>27.75</v>
      </c>
      <c r="V434" s="13"/>
      <c r="W434" s="14"/>
      <c r="X434" s="11"/>
      <c r="Y434" s="11"/>
      <c r="Z434" s="11">
        <f t="shared" si="15"/>
        <v>90.39</v>
      </c>
    </row>
    <row r="435" spans="1:26">
      <c r="A435" s="30">
        <f t="shared" si="14"/>
        <v>510</v>
      </c>
      <c r="B435" s="10" t="s">
        <v>94</v>
      </c>
      <c r="C435" s="10" t="s">
        <v>4</v>
      </c>
      <c r="D435" s="12">
        <v>250</v>
      </c>
      <c r="E435" s="11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4"/>
      <c r="X435" s="11"/>
      <c r="Y435" s="11"/>
      <c r="Z435" s="11">
        <f t="shared" si="15"/>
        <v>0</v>
      </c>
    </row>
    <row r="436" spans="1:26">
      <c r="A436" s="30">
        <f t="shared" si="14"/>
        <v>0</v>
      </c>
      <c r="B436" s="10" t="s">
        <v>95</v>
      </c>
      <c r="C436" s="10" t="s">
        <v>4</v>
      </c>
      <c r="D436" s="12">
        <v>150</v>
      </c>
      <c r="E436" s="11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4"/>
      <c r="X436" s="11"/>
      <c r="Y436" s="11"/>
      <c r="Z436" s="11">
        <f t="shared" si="15"/>
        <v>0</v>
      </c>
    </row>
    <row r="437" spans="1:26">
      <c r="A437" s="30">
        <f t="shared" si="14"/>
        <v>0</v>
      </c>
      <c r="B437" s="10" t="s">
        <v>96</v>
      </c>
      <c r="C437" s="10" t="s">
        <v>4</v>
      </c>
      <c r="D437" s="12">
        <v>166.4</v>
      </c>
      <c r="E437" s="11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4"/>
      <c r="X437" s="11"/>
      <c r="Y437" s="11"/>
      <c r="Z437" s="11">
        <f t="shared" si="15"/>
        <v>0</v>
      </c>
    </row>
    <row r="438" spans="1:26">
      <c r="A438" s="30">
        <f t="shared" si="14"/>
        <v>0</v>
      </c>
      <c r="B438" s="10" t="s">
        <v>97</v>
      </c>
      <c r="C438" s="10" t="s">
        <v>4</v>
      </c>
      <c r="D438" s="12">
        <v>165.4</v>
      </c>
      <c r="E438" s="11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4"/>
      <c r="X438" s="11"/>
      <c r="Y438" s="11"/>
      <c r="Z438" s="11">
        <f t="shared" si="15"/>
        <v>0</v>
      </c>
    </row>
    <row r="439" spans="1:26">
      <c r="A439" s="30">
        <f t="shared" si="14"/>
        <v>14861.340000000002</v>
      </c>
      <c r="B439" s="10" t="s">
        <v>98</v>
      </c>
      <c r="C439" s="10" t="s">
        <v>4</v>
      </c>
      <c r="D439" s="12">
        <v>145</v>
      </c>
      <c r="E439" s="11">
        <v>3.2</v>
      </c>
      <c r="F439" s="13"/>
      <c r="G439" s="13">
        <v>2</v>
      </c>
      <c r="H439" s="13">
        <v>63.69</v>
      </c>
      <c r="I439" s="13"/>
      <c r="J439" s="13">
        <v>7.88</v>
      </c>
      <c r="K439" s="13"/>
      <c r="L439" s="13"/>
      <c r="M439" s="13"/>
      <c r="N439" s="13"/>
      <c r="O439" s="13"/>
      <c r="P439" s="13"/>
      <c r="Q439" s="13"/>
      <c r="R439" s="13">
        <v>4</v>
      </c>
      <c r="S439" s="13">
        <v>73.540000000000006</v>
      </c>
      <c r="T439" s="13">
        <v>3.2</v>
      </c>
      <c r="U439" s="13"/>
      <c r="V439" s="13"/>
      <c r="W439" s="14"/>
      <c r="X439" s="11"/>
      <c r="Y439" s="11"/>
      <c r="Z439" s="11">
        <f t="shared" si="15"/>
        <v>157.51</v>
      </c>
    </row>
    <row r="440" spans="1:26">
      <c r="A440" s="30">
        <f t="shared" si="14"/>
        <v>0</v>
      </c>
      <c r="B440" s="10" t="s">
        <v>99</v>
      </c>
      <c r="C440" s="10" t="s">
        <v>4</v>
      </c>
      <c r="D440" s="12">
        <v>169.1</v>
      </c>
      <c r="E440" s="11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4"/>
      <c r="X440" s="11"/>
      <c r="Y440" s="11"/>
      <c r="Z440" s="11">
        <f t="shared" si="15"/>
        <v>0</v>
      </c>
    </row>
    <row r="441" spans="1:26">
      <c r="A441" s="30">
        <f t="shared" si="14"/>
        <v>0</v>
      </c>
      <c r="B441" s="10" t="s">
        <v>100</v>
      </c>
      <c r="C441" s="10" t="s">
        <v>4</v>
      </c>
      <c r="D441" s="12">
        <v>147</v>
      </c>
      <c r="E441" s="11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4"/>
      <c r="X441" s="11"/>
      <c r="Y441" s="11"/>
      <c r="Z441" s="11">
        <f t="shared" si="15"/>
        <v>0</v>
      </c>
    </row>
    <row r="442" spans="1:26">
      <c r="A442" s="30">
        <f t="shared" si="14"/>
        <v>0</v>
      </c>
      <c r="B442" s="10" t="s">
        <v>101</v>
      </c>
      <c r="C442" s="10" t="s">
        <v>4</v>
      </c>
      <c r="D442" s="12">
        <v>150.1</v>
      </c>
      <c r="E442" s="11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4"/>
      <c r="X442" s="11"/>
      <c r="Y442" s="11"/>
      <c r="Z442" s="11">
        <f t="shared" si="15"/>
        <v>0</v>
      </c>
    </row>
    <row r="443" spans="1:26">
      <c r="A443" s="30">
        <f>A170*D170</f>
        <v>0</v>
      </c>
      <c r="B443" s="10" t="s">
        <v>102</v>
      </c>
      <c r="C443" s="10" t="s">
        <v>4</v>
      </c>
      <c r="D443" s="15">
        <v>326.16000000000003</v>
      </c>
      <c r="E443" s="11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4"/>
      <c r="X443" s="11"/>
      <c r="Y443" s="11"/>
      <c r="Z443" s="11">
        <f t="shared" si="15"/>
        <v>0</v>
      </c>
    </row>
    <row r="444" spans="1:26">
      <c r="A444" s="30">
        <f t="shared" si="14"/>
        <v>0</v>
      </c>
      <c r="B444" s="10" t="s">
        <v>103</v>
      </c>
      <c r="C444" s="10" t="s">
        <v>4</v>
      </c>
      <c r="D444" s="15">
        <v>240</v>
      </c>
      <c r="E444" s="11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4"/>
      <c r="X444" s="11"/>
      <c r="Y444" s="11"/>
      <c r="Z444" s="11">
        <f t="shared" si="15"/>
        <v>0</v>
      </c>
    </row>
    <row r="445" spans="1:26">
      <c r="A445" s="30">
        <f t="shared" si="14"/>
        <v>11161.59096</v>
      </c>
      <c r="B445" s="10" t="s">
        <v>102</v>
      </c>
      <c r="C445" s="10" t="s">
        <v>4</v>
      </c>
      <c r="D445" s="17">
        <v>323.44</v>
      </c>
      <c r="E445" s="11">
        <v>1.33</v>
      </c>
      <c r="F445" s="13"/>
      <c r="G445" s="13">
        <v>23.7</v>
      </c>
      <c r="H445" s="13"/>
      <c r="I445" s="13"/>
      <c r="J445" s="13"/>
      <c r="K445" s="13"/>
      <c r="L445" s="13"/>
      <c r="M445" s="13">
        <v>20.329999999999998</v>
      </c>
      <c r="N445" s="13">
        <v>2.0699999999999998</v>
      </c>
      <c r="O445" s="13">
        <v>1.63</v>
      </c>
      <c r="P445" s="13"/>
      <c r="Q445" s="13"/>
      <c r="R445" s="13">
        <v>5.66</v>
      </c>
      <c r="S445" s="13"/>
      <c r="T445" s="13">
        <v>2.2999999999999998</v>
      </c>
      <c r="U445" s="13"/>
      <c r="V445" s="13">
        <v>13.83</v>
      </c>
      <c r="W445" s="14"/>
      <c r="X445" s="11"/>
      <c r="Y445" s="11"/>
      <c r="Z445" s="11">
        <f t="shared" si="15"/>
        <v>70.849999999999994</v>
      </c>
    </row>
    <row r="446" spans="1:26">
      <c r="A446" s="30">
        <f t="shared" si="14"/>
        <v>3508.119999999999</v>
      </c>
      <c r="B446" s="10" t="s">
        <v>103</v>
      </c>
      <c r="C446" s="10" t="s">
        <v>4</v>
      </c>
      <c r="D446" s="17">
        <v>238</v>
      </c>
      <c r="E446" s="11"/>
      <c r="F446" s="13">
        <v>4.32</v>
      </c>
      <c r="G446" s="13"/>
      <c r="H446" s="13"/>
      <c r="I446" s="13">
        <v>2.7</v>
      </c>
      <c r="J446" s="13"/>
      <c r="K446" s="13">
        <v>5.4</v>
      </c>
      <c r="L446" s="13">
        <v>1.08</v>
      </c>
      <c r="M446" s="13">
        <v>3.78</v>
      </c>
      <c r="N446" s="13">
        <v>1.62</v>
      </c>
      <c r="O446" s="13">
        <v>3.24</v>
      </c>
      <c r="P446" s="13">
        <v>3.78</v>
      </c>
      <c r="Q446" s="13">
        <v>1.62</v>
      </c>
      <c r="R446" s="13"/>
      <c r="S446" s="13"/>
      <c r="T446" s="13"/>
      <c r="U446" s="13"/>
      <c r="V446" s="13">
        <v>5.4</v>
      </c>
      <c r="W446" s="14">
        <v>4.32</v>
      </c>
      <c r="X446" s="11"/>
      <c r="Y446" s="11"/>
      <c r="Z446" s="11">
        <f t="shared" si="15"/>
        <v>37.260000000000005</v>
      </c>
    </row>
    <row r="447" spans="1:26">
      <c r="A447" s="30">
        <f t="shared" si="14"/>
        <v>0</v>
      </c>
      <c r="B447" s="10" t="s">
        <v>102</v>
      </c>
      <c r="C447" s="10" t="s">
        <v>4</v>
      </c>
      <c r="D447" s="12">
        <v>312.57</v>
      </c>
      <c r="E447" s="11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4"/>
      <c r="X447" s="11"/>
      <c r="Y447" s="11"/>
      <c r="Z447" s="11">
        <f t="shared" si="15"/>
        <v>0</v>
      </c>
    </row>
    <row r="448" spans="1:26">
      <c r="A448" s="30">
        <f t="shared" si="14"/>
        <v>0</v>
      </c>
      <c r="B448" s="10" t="s">
        <v>103</v>
      </c>
      <c r="C448" s="10" t="s">
        <v>4</v>
      </c>
      <c r="D448" s="12">
        <v>230</v>
      </c>
      <c r="E448" s="11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4"/>
      <c r="X448" s="11"/>
      <c r="Y448" s="11"/>
      <c r="Z448" s="11">
        <f t="shared" si="15"/>
        <v>0</v>
      </c>
    </row>
    <row r="449" spans="1:26">
      <c r="A449" s="30">
        <f t="shared" si="14"/>
        <v>0</v>
      </c>
      <c r="B449" s="10" t="s">
        <v>104</v>
      </c>
      <c r="C449" s="10" t="s">
        <v>4</v>
      </c>
      <c r="D449" s="12">
        <v>283.92</v>
      </c>
      <c r="E449" s="11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4"/>
      <c r="X449" s="11"/>
      <c r="Y449" s="11"/>
      <c r="Z449" s="11">
        <f t="shared" si="15"/>
        <v>0</v>
      </c>
    </row>
    <row r="450" spans="1:26">
      <c r="A450" s="30">
        <f t="shared" si="14"/>
        <v>5548.0750000000007</v>
      </c>
      <c r="B450" s="10" t="s">
        <v>105</v>
      </c>
      <c r="C450" s="10" t="s">
        <v>4</v>
      </c>
      <c r="D450" s="12">
        <v>279.5</v>
      </c>
      <c r="E450" s="11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4"/>
      <c r="X450" s="11"/>
      <c r="Y450" s="11"/>
      <c r="Z450" s="11">
        <f t="shared" si="15"/>
        <v>0</v>
      </c>
    </row>
    <row r="451" spans="1:26">
      <c r="A451" s="30">
        <f t="shared" si="14"/>
        <v>5656.5300000000025</v>
      </c>
      <c r="B451" s="10" t="s">
        <v>106</v>
      </c>
      <c r="C451" s="10" t="s">
        <v>4</v>
      </c>
      <c r="D451" s="12">
        <v>281</v>
      </c>
      <c r="E451" s="11"/>
      <c r="F451" s="13"/>
      <c r="G451" s="13"/>
      <c r="H451" s="13"/>
      <c r="I451" s="13">
        <v>37.619999999999997</v>
      </c>
      <c r="J451" s="13"/>
      <c r="K451" s="13"/>
      <c r="L451" s="13"/>
      <c r="M451" s="13"/>
      <c r="N451" s="13"/>
      <c r="O451" s="13"/>
      <c r="P451" s="13">
        <v>37.950000000000003</v>
      </c>
      <c r="Q451" s="13"/>
      <c r="R451" s="13"/>
      <c r="S451" s="13"/>
      <c r="T451" s="13"/>
      <c r="U451" s="13"/>
      <c r="V451" s="13"/>
      <c r="W451" s="14"/>
      <c r="X451" s="11"/>
      <c r="Y451" s="11"/>
      <c r="Z451" s="11">
        <f t="shared" si="15"/>
        <v>75.569999999999993</v>
      </c>
    </row>
    <row r="452" spans="1:26">
      <c r="A452" s="30">
        <f t="shared" si="14"/>
        <v>0</v>
      </c>
      <c r="B452" s="10" t="s">
        <v>107</v>
      </c>
      <c r="C452" s="10" t="s">
        <v>4</v>
      </c>
      <c r="D452" s="12">
        <v>290</v>
      </c>
      <c r="E452" s="11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4"/>
      <c r="X452" s="11"/>
      <c r="Y452" s="11"/>
      <c r="Z452" s="11">
        <f t="shared" si="15"/>
        <v>0</v>
      </c>
    </row>
    <row r="453" spans="1:26">
      <c r="A453" s="30">
        <f t="shared" si="14"/>
        <v>6324.1799999999994</v>
      </c>
      <c r="B453" s="10" t="s">
        <v>108</v>
      </c>
      <c r="C453" s="10" t="s">
        <v>4</v>
      </c>
      <c r="D453" s="12">
        <v>218</v>
      </c>
      <c r="E453" s="11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>
        <v>27.15</v>
      </c>
      <c r="S453" s="13"/>
      <c r="T453" s="13"/>
      <c r="U453" s="13"/>
      <c r="V453" s="13"/>
      <c r="W453" s="14"/>
      <c r="X453" s="11"/>
      <c r="Y453" s="11"/>
      <c r="Z453" s="11">
        <f t="shared" si="15"/>
        <v>27.15</v>
      </c>
    </row>
    <row r="454" spans="1:26">
      <c r="A454" s="30">
        <f t="shared" si="14"/>
        <v>2546.45937</v>
      </c>
      <c r="B454" s="10" t="s">
        <v>108</v>
      </c>
      <c r="C454" s="10" t="s">
        <v>4</v>
      </c>
      <c r="D454" s="12">
        <v>209.43</v>
      </c>
      <c r="E454" s="11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4"/>
      <c r="X454" s="11"/>
      <c r="Y454" s="11"/>
      <c r="Z454" s="11">
        <f t="shared" si="15"/>
        <v>0</v>
      </c>
    </row>
    <row r="455" spans="1:26">
      <c r="A455" s="30">
        <f t="shared" si="14"/>
        <v>-336.29599999999948</v>
      </c>
      <c r="B455" s="10" t="s">
        <v>109</v>
      </c>
      <c r="C455" s="10" t="s">
        <v>4</v>
      </c>
      <c r="D455" s="12">
        <v>127</v>
      </c>
      <c r="E455" s="11"/>
      <c r="F455" s="13"/>
      <c r="G455" s="13"/>
      <c r="H455" s="13"/>
      <c r="I455" s="13"/>
      <c r="J455" s="13"/>
      <c r="K455" s="13">
        <v>37.89</v>
      </c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4">
        <v>34.369999999999997</v>
      </c>
      <c r="X455" s="11"/>
      <c r="Y455" s="11"/>
      <c r="Z455" s="11">
        <f t="shared" si="15"/>
        <v>72.259999999999991</v>
      </c>
    </row>
    <row r="456" spans="1:26">
      <c r="A456" s="30">
        <f t="shared" si="14"/>
        <v>0</v>
      </c>
      <c r="B456" s="10" t="s">
        <v>110</v>
      </c>
      <c r="C456" s="10" t="s">
        <v>4</v>
      </c>
      <c r="D456" s="12">
        <v>130.80000000000001</v>
      </c>
      <c r="E456" s="11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4"/>
      <c r="X456" s="11"/>
      <c r="Y456" s="11"/>
      <c r="Z456" s="11">
        <f t="shared" si="15"/>
        <v>0</v>
      </c>
    </row>
    <row r="457" spans="1:26">
      <c r="A457" s="30">
        <f t="shared" si="14"/>
        <v>0</v>
      </c>
      <c r="B457" s="10" t="s">
        <v>111</v>
      </c>
      <c r="C457" s="10" t="s">
        <v>4</v>
      </c>
      <c r="D457" s="12">
        <v>240</v>
      </c>
      <c r="E457" s="11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4"/>
      <c r="X457" s="11"/>
      <c r="Y457" s="11"/>
      <c r="Z457" s="11">
        <f t="shared" si="15"/>
        <v>0</v>
      </c>
    </row>
    <row r="458" spans="1:26">
      <c r="A458" s="30">
        <f t="shared" si="14"/>
        <v>0</v>
      </c>
      <c r="B458" s="10" t="s">
        <v>110</v>
      </c>
      <c r="C458" s="10" t="s">
        <v>4</v>
      </c>
      <c r="D458" s="12">
        <v>114.53</v>
      </c>
      <c r="E458" s="11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4"/>
      <c r="X458" s="11"/>
      <c r="Y458" s="11"/>
      <c r="Z458" s="11">
        <f t="shared" si="15"/>
        <v>0</v>
      </c>
    </row>
    <row r="459" spans="1:26">
      <c r="A459" s="30">
        <f t="shared" si="14"/>
        <v>0</v>
      </c>
      <c r="B459" s="10" t="s">
        <v>112</v>
      </c>
      <c r="C459" s="10" t="s">
        <v>4</v>
      </c>
      <c r="D459" s="12">
        <v>110</v>
      </c>
      <c r="E459" s="11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4"/>
      <c r="X459" s="11"/>
      <c r="Y459" s="11"/>
      <c r="Z459" s="11">
        <f t="shared" si="15"/>
        <v>0</v>
      </c>
    </row>
    <row r="460" spans="1:26">
      <c r="A460" s="30">
        <f t="shared" si="14"/>
        <v>0</v>
      </c>
      <c r="B460" s="10" t="s">
        <v>112</v>
      </c>
      <c r="C460" s="10" t="s">
        <v>4</v>
      </c>
      <c r="D460" s="12">
        <v>110.56</v>
      </c>
      <c r="E460" s="11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4"/>
      <c r="X460" s="11"/>
      <c r="Y460" s="11"/>
      <c r="Z460" s="11">
        <f t="shared" si="15"/>
        <v>0</v>
      </c>
    </row>
    <row r="461" spans="1:26">
      <c r="A461" s="30">
        <f t="shared" si="14"/>
        <v>2.0800000000001404</v>
      </c>
      <c r="B461" s="18" t="s">
        <v>113</v>
      </c>
      <c r="C461" s="18" t="s">
        <v>4</v>
      </c>
      <c r="D461" s="19">
        <v>104</v>
      </c>
      <c r="E461" s="11">
        <v>0.66</v>
      </c>
      <c r="F461" s="13">
        <v>0.46</v>
      </c>
      <c r="G461" s="13">
        <v>0.84</v>
      </c>
      <c r="H461" s="13">
        <v>0.56999999999999995</v>
      </c>
      <c r="I461" s="13">
        <v>1.1399999999999999</v>
      </c>
      <c r="J461" s="13">
        <v>0.68</v>
      </c>
      <c r="K461" s="13">
        <v>0.66</v>
      </c>
      <c r="L461" s="13">
        <v>0.24</v>
      </c>
      <c r="M461" s="13">
        <v>0.8</v>
      </c>
      <c r="N461" s="13"/>
      <c r="O461" s="13">
        <v>0.66</v>
      </c>
      <c r="P461" s="13">
        <v>1.06</v>
      </c>
      <c r="Q461" s="13">
        <v>0.25</v>
      </c>
      <c r="R461" s="13">
        <v>0.96</v>
      </c>
      <c r="S461" s="13">
        <v>0.66</v>
      </c>
      <c r="T461" s="13">
        <v>1.03</v>
      </c>
      <c r="U461" s="13"/>
      <c r="V461" s="13">
        <v>0.77</v>
      </c>
      <c r="W461" s="14">
        <v>1</v>
      </c>
      <c r="X461" s="11"/>
      <c r="Y461" s="11"/>
      <c r="Z461" s="11">
        <f t="shared" si="15"/>
        <v>12.44</v>
      </c>
    </row>
    <row r="462" spans="1:26">
      <c r="A462" s="30">
        <f t="shared" si="14"/>
        <v>0</v>
      </c>
      <c r="B462" s="10" t="s">
        <v>112</v>
      </c>
      <c r="C462" s="10" t="s">
        <v>4</v>
      </c>
      <c r="D462" s="12">
        <v>92</v>
      </c>
      <c r="E462" s="11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4"/>
      <c r="X462" s="11"/>
      <c r="Y462" s="11"/>
      <c r="Z462" s="11">
        <f t="shared" si="15"/>
        <v>0</v>
      </c>
    </row>
    <row r="463" spans="1:26">
      <c r="A463" s="30">
        <f t="shared" si="14"/>
        <v>0</v>
      </c>
      <c r="B463" s="20" t="s">
        <v>114</v>
      </c>
      <c r="C463" s="20" t="s">
        <v>115</v>
      </c>
      <c r="D463" s="21">
        <v>24.29</v>
      </c>
      <c r="E463" s="11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4"/>
      <c r="X463" s="11"/>
      <c r="Y463" s="11"/>
      <c r="Z463" s="11">
        <f t="shared" si="15"/>
        <v>0</v>
      </c>
    </row>
    <row r="464" spans="1:26">
      <c r="A464" s="30">
        <f t="shared" si="14"/>
        <v>312.48720000000185</v>
      </c>
      <c r="B464" s="20" t="s">
        <v>116</v>
      </c>
      <c r="C464" s="20" t="s">
        <v>115</v>
      </c>
      <c r="D464" s="21">
        <v>25.16</v>
      </c>
      <c r="E464" s="11">
        <v>47.91</v>
      </c>
      <c r="F464" s="13"/>
      <c r="G464" s="13">
        <v>44.94</v>
      </c>
      <c r="H464" s="13"/>
      <c r="I464" s="13">
        <v>32.24</v>
      </c>
      <c r="J464" s="13">
        <v>41.86</v>
      </c>
      <c r="K464" s="13"/>
      <c r="L464" s="13">
        <v>7.7</v>
      </c>
      <c r="M464" s="13">
        <v>50.77</v>
      </c>
      <c r="N464" s="13">
        <v>36.5</v>
      </c>
      <c r="O464" s="13">
        <v>44.99</v>
      </c>
      <c r="P464" s="13"/>
      <c r="Q464" s="13">
        <v>30.7</v>
      </c>
      <c r="R464" s="13">
        <v>3.9</v>
      </c>
      <c r="S464" s="13">
        <v>38.51</v>
      </c>
      <c r="T464" s="13">
        <v>37.979999999999997</v>
      </c>
      <c r="U464" s="13">
        <v>12.27</v>
      </c>
      <c r="V464" s="13">
        <v>30.7</v>
      </c>
      <c r="W464" s="14"/>
      <c r="X464" s="11"/>
      <c r="Y464" s="11"/>
      <c r="Z464" s="11">
        <f t="shared" si="15"/>
        <v>460.96999999999991</v>
      </c>
    </row>
    <row r="465" spans="1:26">
      <c r="A465" s="30">
        <f t="shared" si="14"/>
        <v>9.199999999999477</v>
      </c>
      <c r="B465" s="20" t="s">
        <v>117</v>
      </c>
      <c r="C465" s="20" t="s">
        <v>115</v>
      </c>
      <c r="D465" s="21">
        <v>23</v>
      </c>
      <c r="E465" s="11"/>
      <c r="F465" s="13">
        <v>41.97</v>
      </c>
      <c r="G465" s="13"/>
      <c r="H465" s="13">
        <v>30.14</v>
      </c>
      <c r="I465" s="13">
        <v>5.5</v>
      </c>
      <c r="J465" s="13">
        <v>5.94</v>
      </c>
      <c r="K465" s="13">
        <v>40.43</v>
      </c>
      <c r="L465" s="13"/>
      <c r="M465" s="13"/>
      <c r="N465" s="13"/>
      <c r="O465" s="13"/>
      <c r="P465" s="13">
        <v>40.04</v>
      </c>
      <c r="Q465" s="13"/>
      <c r="R465" s="13">
        <v>37.020000000000003</v>
      </c>
      <c r="S465" s="13"/>
      <c r="T465" s="13">
        <v>8.25</v>
      </c>
      <c r="U465" s="13">
        <v>42.68</v>
      </c>
      <c r="V465" s="13"/>
      <c r="W465" s="14">
        <v>42.03</v>
      </c>
      <c r="X465" s="11"/>
      <c r="Y465" s="11"/>
      <c r="Z465" s="11">
        <f t="shared" si="15"/>
        <v>294</v>
      </c>
    </row>
    <row r="466" spans="1:26">
      <c r="A466" s="30">
        <f t="shared" si="14"/>
        <v>23.04</v>
      </c>
      <c r="B466" s="10" t="s">
        <v>118</v>
      </c>
      <c r="C466" s="10" t="s">
        <v>4</v>
      </c>
      <c r="D466" s="12">
        <v>60</v>
      </c>
      <c r="E466" s="11"/>
      <c r="F466" s="13">
        <v>7.0000000000000007E-2</v>
      </c>
      <c r="G466" s="13"/>
      <c r="H466" s="13"/>
      <c r="I466" s="13">
        <v>0.03</v>
      </c>
      <c r="J466" s="13">
        <v>0.04</v>
      </c>
      <c r="K466" s="13">
        <v>0.01</v>
      </c>
      <c r="L466" s="13"/>
      <c r="M466" s="13"/>
      <c r="N466" s="13">
        <v>0.06</v>
      </c>
      <c r="O466" s="13">
        <v>0.01</v>
      </c>
      <c r="P466" s="13"/>
      <c r="Q466" s="13"/>
      <c r="R466" s="13"/>
      <c r="S466" s="13"/>
      <c r="T466" s="13">
        <v>0.06</v>
      </c>
      <c r="U466" s="13">
        <v>0.01</v>
      </c>
      <c r="V466" s="13">
        <v>0.01</v>
      </c>
      <c r="W466" s="14"/>
      <c r="X466" s="11"/>
      <c r="Y466" s="11"/>
      <c r="Z466" s="11">
        <f t="shared" si="15"/>
        <v>0.30000000000000004</v>
      </c>
    </row>
    <row r="467" spans="1:26">
      <c r="A467" s="30">
        <f t="shared" si="14"/>
        <v>76</v>
      </c>
      <c r="B467" s="10" t="s">
        <v>118</v>
      </c>
      <c r="C467" s="10" t="s">
        <v>4</v>
      </c>
      <c r="D467" s="12">
        <v>76</v>
      </c>
      <c r="E467" s="11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4"/>
      <c r="X467" s="11"/>
      <c r="Y467" s="11"/>
      <c r="Z467" s="11">
        <f t="shared" si="15"/>
        <v>0</v>
      </c>
    </row>
    <row r="468" spans="1:26">
      <c r="A468" s="30">
        <f t="shared" si="14"/>
        <v>846.93999999999994</v>
      </c>
      <c r="B468" s="10" t="s">
        <v>119</v>
      </c>
      <c r="C468" s="10" t="s">
        <v>4</v>
      </c>
      <c r="D468" s="12">
        <v>1060</v>
      </c>
      <c r="E468" s="11">
        <v>4.0000000000000001E-3</v>
      </c>
      <c r="F468" s="13">
        <v>5.0000000000000001E-3</v>
      </c>
      <c r="G468" s="13">
        <v>1E-3</v>
      </c>
      <c r="H468" s="13">
        <v>5.0000000000000001E-3</v>
      </c>
      <c r="I468" s="13">
        <v>4.0000000000000001E-3</v>
      </c>
      <c r="J468" s="13">
        <v>1E-3</v>
      </c>
      <c r="K468" s="13">
        <v>1E-3</v>
      </c>
      <c r="L468" s="13">
        <v>1E-3</v>
      </c>
      <c r="M468" s="13">
        <v>5.0000000000000001E-3</v>
      </c>
      <c r="N468" s="13">
        <v>2E-3</v>
      </c>
      <c r="O468" s="13">
        <v>4.0000000000000001E-3</v>
      </c>
      <c r="P468" s="13">
        <v>4.0000000000000001E-3</v>
      </c>
      <c r="Q468" s="13">
        <v>1E-3</v>
      </c>
      <c r="R468" s="13">
        <v>3.0000000000000001E-3</v>
      </c>
      <c r="S468" s="13"/>
      <c r="T468" s="13">
        <v>1E-3</v>
      </c>
      <c r="U468" s="13">
        <v>4.0000000000000001E-3</v>
      </c>
      <c r="V468" s="13">
        <v>1E-3</v>
      </c>
      <c r="W468" s="14">
        <v>1E-3</v>
      </c>
      <c r="X468" s="11"/>
      <c r="Y468" s="11"/>
      <c r="Z468" s="11">
        <f t="shared" si="15"/>
        <v>4.8000000000000015E-2</v>
      </c>
    </row>
    <row r="469" spans="1:26">
      <c r="A469" s="30">
        <f t="shared" si="14"/>
        <v>-622.06521999999995</v>
      </c>
      <c r="B469" s="10" t="s">
        <v>120</v>
      </c>
      <c r="C469" s="10" t="s">
        <v>4</v>
      </c>
      <c r="D469" s="12">
        <v>1433.33</v>
      </c>
      <c r="E469" s="11">
        <v>2.4E-2</v>
      </c>
      <c r="F469" s="13">
        <v>4.3999999999999997E-2</v>
      </c>
      <c r="G469" s="13">
        <v>7.0000000000000001E-3</v>
      </c>
      <c r="H469" s="13">
        <v>4.9000000000000002E-2</v>
      </c>
      <c r="I469" s="13">
        <v>3.9E-2</v>
      </c>
      <c r="J469" s="13">
        <v>8.0000000000000002E-3</v>
      </c>
      <c r="K469" s="13">
        <v>0.01</v>
      </c>
      <c r="L469" s="13">
        <v>1.6E-2</v>
      </c>
      <c r="M469" s="13">
        <v>2.5999999999999999E-2</v>
      </c>
      <c r="N469" s="13">
        <v>1.4E-2</v>
      </c>
      <c r="O469" s="13">
        <v>2.1999999999999999E-2</v>
      </c>
      <c r="P469" s="13">
        <v>4.2000000000000003E-2</v>
      </c>
      <c r="Q469" s="13">
        <v>1.2E-2</v>
      </c>
      <c r="R469" s="13">
        <v>5.0999999999999997E-2</v>
      </c>
      <c r="S469" s="13"/>
      <c r="T469" s="13">
        <v>8.0000000000000002E-3</v>
      </c>
      <c r="U469" s="13">
        <v>4.3999999999999997E-2</v>
      </c>
      <c r="V469" s="13">
        <v>0.01</v>
      </c>
      <c r="W469" s="14">
        <v>8.0000000000000002E-3</v>
      </c>
      <c r="X469" s="11"/>
      <c r="Y469" s="11"/>
      <c r="Z469" s="11">
        <f t="shared" si="15"/>
        <v>0.434</v>
      </c>
    </row>
    <row r="470" spans="1:26">
      <c r="A470" s="30">
        <f t="shared" si="14"/>
        <v>-129.5</v>
      </c>
      <c r="B470" s="10" t="s">
        <v>121</v>
      </c>
      <c r="C470" s="10" t="s">
        <v>4</v>
      </c>
      <c r="D470" s="12">
        <v>518</v>
      </c>
      <c r="E470" s="11">
        <v>0.08</v>
      </c>
      <c r="F470" s="13"/>
      <c r="G470" s="13"/>
      <c r="H470" s="13"/>
      <c r="I470" s="13">
        <v>0.05</v>
      </c>
      <c r="J470" s="13"/>
      <c r="K470" s="13"/>
      <c r="L470" s="13"/>
      <c r="M470" s="13"/>
      <c r="N470" s="13"/>
      <c r="O470" s="13"/>
      <c r="P470" s="13">
        <v>0.05</v>
      </c>
      <c r="Q470" s="13"/>
      <c r="R470" s="13">
        <v>0.01</v>
      </c>
      <c r="S470" s="13"/>
      <c r="T470" s="13">
        <v>0.05</v>
      </c>
      <c r="U470" s="13"/>
      <c r="V470" s="13">
        <v>0.01</v>
      </c>
      <c r="W470" s="14"/>
      <c r="X470" s="11"/>
      <c r="Y470" s="11"/>
      <c r="Z470" s="11">
        <f t="shared" si="15"/>
        <v>0.25</v>
      </c>
    </row>
    <row r="471" spans="1:26">
      <c r="A471" s="30">
        <f t="shared" si="14"/>
        <v>0</v>
      </c>
      <c r="B471" s="22" t="s">
        <v>122</v>
      </c>
      <c r="C471" s="22" t="s">
        <v>4</v>
      </c>
      <c r="D471" s="23">
        <v>31</v>
      </c>
      <c r="E471" s="11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4"/>
      <c r="X471" s="11"/>
      <c r="Y471" s="11"/>
      <c r="Z471" s="11">
        <f t="shared" si="15"/>
        <v>0</v>
      </c>
    </row>
    <row r="472" spans="1:26">
      <c r="A472" s="30">
        <f t="shared" si="14"/>
        <v>2045.1199999999981</v>
      </c>
      <c r="B472" s="22" t="s">
        <v>122</v>
      </c>
      <c r="C472" s="22" t="s">
        <v>4</v>
      </c>
      <c r="D472" s="23">
        <v>32</v>
      </c>
      <c r="E472" s="11"/>
      <c r="F472" s="13">
        <v>6.68</v>
      </c>
      <c r="G472" s="13">
        <v>4.18</v>
      </c>
      <c r="H472" s="13">
        <v>6.35</v>
      </c>
      <c r="I472" s="13">
        <v>80.37</v>
      </c>
      <c r="J472" s="13"/>
      <c r="K472" s="13">
        <v>12.53</v>
      </c>
      <c r="L472" s="13">
        <v>1</v>
      </c>
      <c r="M472" s="13">
        <v>1.17</v>
      </c>
      <c r="N472" s="13">
        <v>2.5099999999999998</v>
      </c>
      <c r="O472" s="13">
        <v>7.52</v>
      </c>
      <c r="P472" s="13">
        <v>5.85</v>
      </c>
      <c r="Q472" s="13">
        <v>1.5</v>
      </c>
      <c r="R472" s="13">
        <v>12.53</v>
      </c>
      <c r="S472" s="13">
        <v>82.48</v>
      </c>
      <c r="T472" s="13"/>
      <c r="U472" s="13">
        <v>7.62</v>
      </c>
      <c r="V472" s="13">
        <v>1.67</v>
      </c>
      <c r="W472" s="14">
        <v>6.68</v>
      </c>
      <c r="X472" s="11"/>
      <c r="Y472" s="11"/>
      <c r="Z472" s="11">
        <f t="shared" si="15"/>
        <v>240.64000000000001</v>
      </c>
    </row>
    <row r="473" spans="1:26">
      <c r="A473" s="30">
        <f t="shared" si="14"/>
        <v>0</v>
      </c>
      <c r="B473" s="24" t="s">
        <v>122</v>
      </c>
      <c r="C473" s="24" t="s">
        <v>4</v>
      </c>
      <c r="D473" s="25">
        <v>34</v>
      </c>
      <c r="E473" s="11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4"/>
      <c r="X473" s="11"/>
      <c r="Y473" s="11"/>
      <c r="Z473" s="11">
        <f t="shared" si="15"/>
        <v>0</v>
      </c>
    </row>
    <row r="474" spans="1:26">
      <c r="A474" s="30">
        <f t="shared" si="14"/>
        <v>30.020000000000003</v>
      </c>
      <c r="B474" s="22" t="s">
        <v>123</v>
      </c>
      <c r="C474" s="22" t="s">
        <v>4</v>
      </c>
      <c r="D474" s="23">
        <v>38</v>
      </c>
      <c r="E474" s="11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4"/>
      <c r="X474" s="11"/>
      <c r="Y474" s="11"/>
      <c r="Z474" s="11">
        <f t="shared" si="15"/>
        <v>0</v>
      </c>
    </row>
    <row r="475" spans="1:26">
      <c r="A475" s="30">
        <f t="shared" si="14"/>
        <v>681.65999999999963</v>
      </c>
      <c r="B475" s="22" t="s">
        <v>123</v>
      </c>
      <c r="C475" s="22" t="s">
        <v>4</v>
      </c>
      <c r="D475" s="23">
        <v>36</v>
      </c>
      <c r="E475" s="11">
        <v>2.08</v>
      </c>
      <c r="F475" s="13">
        <v>7.58</v>
      </c>
      <c r="G475" s="13">
        <v>9.3000000000000007</v>
      </c>
      <c r="H475" s="13">
        <v>2.1</v>
      </c>
      <c r="I475" s="13">
        <v>5.65</v>
      </c>
      <c r="J475" s="13">
        <v>1.08</v>
      </c>
      <c r="K475" s="13">
        <v>16.100000000000001</v>
      </c>
      <c r="L475" s="13">
        <v>2.71</v>
      </c>
      <c r="M475" s="13">
        <v>6.54</v>
      </c>
      <c r="N475" s="13">
        <v>0.97</v>
      </c>
      <c r="O475" s="13">
        <v>2.0099999999999998</v>
      </c>
      <c r="P475" s="13">
        <v>6.01</v>
      </c>
      <c r="Q475" s="13">
        <v>2.54</v>
      </c>
      <c r="R475" s="13">
        <v>5.94</v>
      </c>
      <c r="S475" s="13">
        <v>2.54</v>
      </c>
      <c r="T475" s="13">
        <v>1.35</v>
      </c>
      <c r="U475" s="13">
        <v>8.26</v>
      </c>
      <c r="V475" s="13">
        <v>1.2</v>
      </c>
      <c r="W475" s="14">
        <v>15.12</v>
      </c>
      <c r="X475" s="11"/>
      <c r="Y475" s="11"/>
      <c r="Z475" s="11">
        <f t="shared" si="15"/>
        <v>99.080000000000013</v>
      </c>
    </row>
    <row r="476" spans="1:26">
      <c r="A476" s="30">
        <f t="shared" si="14"/>
        <v>0</v>
      </c>
      <c r="B476" s="22" t="s">
        <v>123</v>
      </c>
      <c r="C476" s="22" t="s">
        <v>4</v>
      </c>
      <c r="D476" s="23">
        <v>37.5</v>
      </c>
      <c r="E476" s="11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4"/>
      <c r="X476" s="11"/>
      <c r="Y476" s="11"/>
      <c r="Z476" s="11">
        <f t="shared" si="15"/>
        <v>0</v>
      </c>
    </row>
    <row r="477" spans="1:26">
      <c r="A477" s="30">
        <f t="shared" ref="A477:A540" si="16">A204*D204</f>
        <v>0</v>
      </c>
      <c r="B477" s="22" t="s">
        <v>124</v>
      </c>
      <c r="C477" s="22" t="s">
        <v>4</v>
      </c>
      <c r="D477" s="23">
        <v>180</v>
      </c>
      <c r="E477" s="11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4"/>
      <c r="X477" s="11"/>
      <c r="Y477" s="11"/>
      <c r="Z477" s="11">
        <f t="shared" si="15"/>
        <v>0</v>
      </c>
    </row>
    <row r="478" spans="1:26">
      <c r="A478" s="30">
        <f t="shared" si="16"/>
        <v>-652.39999999999975</v>
      </c>
      <c r="B478" s="22" t="s">
        <v>125</v>
      </c>
      <c r="C478" s="22" t="s">
        <v>4</v>
      </c>
      <c r="D478" s="23">
        <v>35</v>
      </c>
      <c r="E478" s="11">
        <v>6.15</v>
      </c>
      <c r="F478" s="13">
        <v>1.06</v>
      </c>
      <c r="G478" s="13">
        <v>0.67</v>
      </c>
      <c r="H478" s="13"/>
      <c r="I478" s="13">
        <v>8.8800000000000008</v>
      </c>
      <c r="J478" s="13">
        <v>1.06</v>
      </c>
      <c r="K478" s="13">
        <v>1.33</v>
      </c>
      <c r="L478" s="13">
        <v>0.27</v>
      </c>
      <c r="M478" s="13">
        <v>0.93</v>
      </c>
      <c r="N478" s="13">
        <v>1.57</v>
      </c>
      <c r="O478" s="13">
        <v>7.83</v>
      </c>
      <c r="P478" s="13">
        <v>9.2100000000000009</v>
      </c>
      <c r="Q478" s="13">
        <v>0.4</v>
      </c>
      <c r="R478" s="13">
        <v>1.73</v>
      </c>
      <c r="S478" s="13">
        <v>0.8</v>
      </c>
      <c r="T478" s="13">
        <v>3.32</v>
      </c>
      <c r="U478" s="13"/>
      <c r="V478" s="13">
        <v>1.33</v>
      </c>
      <c r="W478" s="14">
        <v>1.06</v>
      </c>
      <c r="X478" s="11"/>
      <c r="Y478" s="11"/>
      <c r="Z478" s="11">
        <f t="shared" ref="Z478:Z541" si="17">SUM(E478:Y478)</f>
        <v>47.599999999999994</v>
      </c>
    </row>
    <row r="479" spans="1:26">
      <c r="A479" s="30">
        <f t="shared" si="16"/>
        <v>0</v>
      </c>
      <c r="B479" s="22" t="s">
        <v>125</v>
      </c>
      <c r="C479" s="22" t="s">
        <v>4</v>
      </c>
      <c r="D479" s="23">
        <v>37</v>
      </c>
      <c r="E479" s="11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4"/>
      <c r="X479" s="11"/>
      <c r="Y479" s="11"/>
      <c r="Z479" s="11">
        <f t="shared" si="17"/>
        <v>0</v>
      </c>
    </row>
    <row r="480" spans="1:26">
      <c r="A480" s="30">
        <f t="shared" si="16"/>
        <v>0</v>
      </c>
      <c r="B480" s="22" t="s">
        <v>125</v>
      </c>
      <c r="C480" s="22" t="s">
        <v>4</v>
      </c>
      <c r="D480" s="23">
        <v>30</v>
      </c>
      <c r="E480" s="11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4"/>
      <c r="X480" s="11"/>
      <c r="Y480" s="11"/>
      <c r="Z480" s="11">
        <f t="shared" si="17"/>
        <v>0</v>
      </c>
    </row>
    <row r="481" spans="1:26">
      <c r="A481" s="30">
        <f t="shared" si="16"/>
        <v>0</v>
      </c>
      <c r="B481" s="22" t="s">
        <v>126</v>
      </c>
      <c r="C481" s="22" t="s">
        <v>4</v>
      </c>
      <c r="D481" s="23">
        <v>29</v>
      </c>
      <c r="E481" s="11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4"/>
      <c r="X481" s="11"/>
      <c r="Y481" s="11"/>
      <c r="Z481" s="11">
        <f t="shared" si="17"/>
        <v>0</v>
      </c>
    </row>
    <row r="482" spans="1:26">
      <c r="A482" s="30">
        <f t="shared" si="16"/>
        <v>3.6400000000000716</v>
      </c>
      <c r="B482" s="22" t="s">
        <v>126</v>
      </c>
      <c r="C482" s="22" t="s">
        <v>4</v>
      </c>
      <c r="D482" s="23">
        <v>28</v>
      </c>
      <c r="E482" s="11"/>
      <c r="F482" s="13"/>
      <c r="G482" s="13"/>
      <c r="H482" s="13">
        <v>18.82</v>
      </c>
      <c r="I482" s="13"/>
      <c r="J482" s="13"/>
      <c r="K482" s="13"/>
      <c r="L482" s="13"/>
      <c r="M482" s="13">
        <v>3.72</v>
      </c>
      <c r="N482" s="13"/>
      <c r="O482" s="13"/>
      <c r="P482" s="13">
        <v>10.88</v>
      </c>
      <c r="Q482" s="13"/>
      <c r="R482" s="13"/>
      <c r="S482" s="13"/>
      <c r="T482" s="13"/>
      <c r="U482" s="13"/>
      <c r="V482" s="13">
        <v>5.32</v>
      </c>
      <c r="W482" s="14"/>
      <c r="X482" s="11"/>
      <c r="Y482" s="11"/>
      <c r="Z482" s="11">
        <f t="shared" si="17"/>
        <v>38.74</v>
      </c>
    </row>
    <row r="483" spans="1:26">
      <c r="A483" s="30">
        <f t="shared" si="16"/>
        <v>0</v>
      </c>
      <c r="B483" s="22" t="s">
        <v>126</v>
      </c>
      <c r="C483" s="22" t="s">
        <v>4</v>
      </c>
      <c r="D483" s="23">
        <v>20</v>
      </c>
      <c r="E483" s="11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4"/>
      <c r="X483" s="11"/>
      <c r="Y483" s="11"/>
      <c r="Z483" s="11">
        <f t="shared" si="17"/>
        <v>0</v>
      </c>
    </row>
    <row r="484" spans="1:26">
      <c r="A484" s="30">
        <f t="shared" si="16"/>
        <v>0</v>
      </c>
      <c r="B484" s="22" t="s">
        <v>127</v>
      </c>
      <c r="C484" s="22" t="s">
        <v>4</v>
      </c>
      <c r="D484" s="23">
        <v>125</v>
      </c>
      <c r="E484" s="11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4"/>
      <c r="X484" s="11"/>
      <c r="Y484" s="11"/>
      <c r="Z484" s="11">
        <f t="shared" si="17"/>
        <v>0</v>
      </c>
    </row>
    <row r="485" spans="1:26">
      <c r="A485" s="30">
        <f>A212*D212</f>
        <v>-14.399999999998272</v>
      </c>
      <c r="B485" s="22" t="s">
        <v>127</v>
      </c>
      <c r="C485" s="22" t="s">
        <v>4</v>
      </c>
      <c r="D485" s="23">
        <v>160</v>
      </c>
      <c r="E485" s="11"/>
      <c r="F485" s="13">
        <v>21.93</v>
      </c>
      <c r="G485" s="13">
        <v>3.06</v>
      </c>
      <c r="H485" s="13"/>
      <c r="I485" s="13">
        <v>24.99</v>
      </c>
      <c r="J485" s="13"/>
      <c r="K485" s="13"/>
      <c r="L485" s="13"/>
      <c r="M485" s="13">
        <v>24.99</v>
      </c>
      <c r="N485" s="13"/>
      <c r="O485" s="13"/>
      <c r="P485" s="13"/>
      <c r="Q485" s="13"/>
      <c r="R485" s="13"/>
      <c r="S485" s="13">
        <v>24.99</v>
      </c>
      <c r="T485" s="13"/>
      <c r="U485" s="13"/>
      <c r="V485" s="13"/>
      <c r="W485" s="14">
        <v>25.13</v>
      </c>
      <c r="X485" s="11"/>
      <c r="Y485" s="11"/>
      <c r="Z485" s="11">
        <f t="shared" si="17"/>
        <v>125.08999999999999</v>
      </c>
    </row>
    <row r="486" spans="1:26">
      <c r="A486" s="30">
        <f t="shared" si="16"/>
        <v>0</v>
      </c>
      <c r="B486" s="22" t="s">
        <v>128</v>
      </c>
      <c r="C486" s="22" t="s">
        <v>4</v>
      </c>
      <c r="D486" s="23">
        <v>145</v>
      </c>
      <c r="E486" s="11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4"/>
      <c r="X486" s="11"/>
      <c r="Y486" s="11"/>
      <c r="Z486" s="11">
        <f t="shared" si="17"/>
        <v>0</v>
      </c>
    </row>
    <row r="487" spans="1:26">
      <c r="A487" s="30">
        <f t="shared" si="16"/>
        <v>4302.0000000000009</v>
      </c>
      <c r="B487" s="22" t="s">
        <v>128</v>
      </c>
      <c r="C487" s="22" t="s">
        <v>4</v>
      </c>
      <c r="D487" s="23">
        <v>180</v>
      </c>
      <c r="E487" s="11"/>
      <c r="F487" s="13"/>
      <c r="G487" s="13">
        <v>24.99</v>
      </c>
      <c r="H487" s="13"/>
      <c r="I487" s="13"/>
      <c r="J487" s="13"/>
      <c r="K487" s="13">
        <v>24.99</v>
      </c>
      <c r="L487" s="13"/>
      <c r="M487" s="13"/>
      <c r="N487" s="13"/>
      <c r="O487" s="13"/>
      <c r="P487" s="13"/>
      <c r="Q487" s="13"/>
      <c r="R487" s="13">
        <v>24.99</v>
      </c>
      <c r="S487" s="13"/>
      <c r="T487" s="13"/>
      <c r="U487" s="13"/>
      <c r="V487" s="13">
        <v>26.13</v>
      </c>
      <c r="W487" s="14"/>
      <c r="X487" s="11"/>
      <c r="Y487" s="11"/>
      <c r="Z487" s="11">
        <f t="shared" si="17"/>
        <v>101.1</v>
      </c>
    </row>
    <row r="488" spans="1:26">
      <c r="A488" s="30">
        <f t="shared" si="16"/>
        <v>0</v>
      </c>
      <c r="B488" s="22" t="s">
        <v>128</v>
      </c>
      <c r="C488" s="22" t="s">
        <v>4</v>
      </c>
      <c r="D488" s="23">
        <v>173</v>
      </c>
      <c r="E488" s="11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4"/>
      <c r="X488" s="11"/>
      <c r="Y488" s="11"/>
      <c r="Z488" s="11">
        <f t="shared" si="17"/>
        <v>0</v>
      </c>
    </row>
    <row r="489" spans="1:26">
      <c r="A489" s="30">
        <f t="shared" si="16"/>
        <v>0</v>
      </c>
      <c r="B489" s="22" t="s">
        <v>129</v>
      </c>
      <c r="C489" s="22" t="s">
        <v>4</v>
      </c>
      <c r="D489" s="23">
        <v>168</v>
      </c>
      <c r="E489" s="11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4"/>
      <c r="X489" s="11"/>
      <c r="Y489" s="11"/>
      <c r="Z489" s="11">
        <f t="shared" si="17"/>
        <v>0</v>
      </c>
    </row>
    <row r="490" spans="1:26">
      <c r="A490" s="30">
        <f t="shared" si="16"/>
        <v>426.15999999999997</v>
      </c>
      <c r="B490" s="22" t="s">
        <v>130</v>
      </c>
      <c r="C490" s="22" t="s">
        <v>4</v>
      </c>
      <c r="D490" s="23">
        <v>28</v>
      </c>
      <c r="E490" s="11">
        <v>25.34</v>
      </c>
      <c r="F490" s="13"/>
      <c r="G490" s="13"/>
      <c r="H490" s="13"/>
      <c r="I490" s="13"/>
      <c r="J490" s="13"/>
      <c r="K490" s="13"/>
      <c r="L490" s="13">
        <v>1.25</v>
      </c>
      <c r="M490" s="13">
        <v>1.75</v>
      </c>
      <c r="N490" s="13"/>
      <c r="O490" s="13"/>
      <c r="P490" s="13"/>
      <c r="Q490" s="13">
        <v>1.88</v>
      </c>
      <c r="R490" s="13">
        <v>21.5</v>
      </c>
      <c r="S490" s="13"/>
      <c r="T490" s="13">
        <v>16.760000000000002</v>
      </c>
      <c r="U490" s="13"/>
      <c r="V490" s="13">
        <v>13.42</v>
      </c>
      <c r="W490" s="14"/>
      <c r="X490" s="11"/>
      <c r="Y490" s="11"/>
      <c r="Z490" s="11">
        <f t="shared" si="17"/>
        <v>81.900000000000006</v>
      </c>
    </row>
    <row r="491" spans="1:26">
      <c r="A491" s="30">
        <f t="shared" si="16"/>
        <v>0</v>
      </c>
      <c r="B491" s="9" t="s">
        <v>130</v>
      </c>
      <c r="C491" s="9" t="s">
        <v>4</v>
      </c>
      <c r="D491" s="26">
        <v>25</v>
      </c>
      <c r="E491" s="11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4"/>
      <c r="X491" s="11"/>
      <c r="Y491" s="11"/>
      <c r="Z491" s="11">
        <f t="shared" si="17"/>
        <v>0</v>
      </c>
    </row>
    <row r="492" spans="1:26">
      <c r="A492" s="30">
        <f t="shared" si="16"/>
        <v>0</v>
      </c>
      <c r="B492" s="22" t="s">
        <v>130</v>
      </c>
      <c r="C492" s="22" t="s">
        <v>4</v>
      </c>
      <c r="D492" s="23">
        <v>18</v>
      </c>
      <c r="E492" s="11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4"/>
      <c r="X492" s="11"/>
      <c r="Y492" s="11"/>
      <c r="Z492" s="11">
        <f t="shared" si="17"/>
        <v>0</v>
      </c>
    </row>
    <row r="493" spans="1:26">
      <c r="A493" s="30">
        <f t="shared" si="16"/>
        <v>0</v>
      </c>
      <c r="B493" s="22" t="s">
        <v>131</v>
      </c>
      <c r="C493" s="22" t="s">
        <v>4</v>
      </c>
      <c r="D493" s="23">
        <v>154</v>
      </c>
      <c r="E493" s="11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4"/>
      <c r="X493" s="11"/>
      <c r="Y493" s="11"/>
      <c r="Z493" s="11">
        <f t="shared" si="17"/>
        <v>0</v>
      </c>
    </row>
    <row r="494" spans="1:26">
      <c r="A494" s="30">
        <f t="shared" si="16"/>
        <v>0</v>
      </c>
      <c r="B494" s="22" t="s">
        <v>132</v>
      </c>
      <c r="C494" s="22" t="s">
        <v>4</v>
      </c>
      <c r="D494" s="23">
        <v>320</v>
      </c>
      <c r="E494" s="11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4"/>
      <c r="X494" s="11"/>
      <c r="Y494" s="11"/>
      <c r="Z494" s="11">
        <f t="shared" si="17"/>
        <v>0</v>
      </c>
    </row>
    <row r="495" spans="1:26">
      <c r="A495" s="30">
        <f t="shared" si="16"/>
        <v>0</v>
      </c>
      <c r="B495" s="10" t="s">
        <v>133</v>
      </c>
      <c r="C495" s="10" t="s">
        <v>73</v>
      </c>
      <c r="D495" s="12">
        <v>6.58</v>
      </c>
      <c r="E495" s="11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4"/>
      <c r="X495" s="11"/>
      <c r="Y495" s="11"/>
      <c r="Z495" s="11">
        <f t="shared" si="17"/>
        <v>0</v>
      </c>
    </row>
    <row r="496" spans="1:26">
      <c r="A496" s="30">
        <f t="shared" si="16"/>
        <v>0</v>
      </c>
      <c r="B496" s="10" t="s">
        <v>133</v>
      </c>
      <c r="C496" s="10" t="s">
        <v>73</v>
      </c>
      <c r="D496" s="12">
        <v>12</v>
      </c>
      <c r="E496" s="11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4"/>
      <c r="X496" s="11"/>
      <c r="Y496" s="11"/>
      <c r="Z496" s="11">
        <f t="shared" si="17"/>
        <v>0</v>
      </c>
    </row>
    <row r="497" spans="1:26">
      <c r="A497" s="30">
        <f t="shared" si="16"/>
        <v>0</v>
      </c>
      <c r="B497" s="10" t="s">
        <v>133</v>
      </c>
      <c r="C497" s="10" t="s">
        <v>73</v>
      </c>
      <c r="D497" s="12">
        <v>6.97</v>
      </c>
      <c r="E497" s="11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4"/>
      <c r="X497" s="11"/>
      <c r="Y497" s="11"/>
      <c r="Z497" s="11">
        <f t="shared" si="17"/>
        <v>0</v>
      </c>
    </row>
    <row r="498" spans="1:26">
      <c r="A498" s="30">
        <f t="shared" si="16"/>
        <v>0</v>
      </c>
      <c r="B498" s="10" t="s">
        <v>134</v>
      </c>
      <c r="C498" s="10" t="s">
        <v>73</v>
      </c>
      <c r="D498" s="12">
        <v>7.77</v>
      </c>
      <c r="E498" s="11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4"/>
      <c r="X498" s="11"/>
      <c r="Y498" s="11"/>
      <c r="Z498" s="11">
        <f t="shared" si="17"/>
        <v>0</v>
      </c>
    </row>
    <row r="499" spans="1:26">
      <c r="A499" s="30">
        <f t="shared" si="16"/>
        <v>0</v>
      </c>
      <c r="B499" s="10" t="s">
        <v>135</v>
      </c>
      <c r="C499" s="10" t="s">
        <v>4</v>
      </c>
      <c r="D499" s="12">
        <v>78.5</v>
      </c>
      <c r="E499" s="11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4"/>
      <c r="X499" s="11"/>
      <c r="Y499" s="11"/>
      <c r="Z499" s="11">
        <f t="shared" si="17"/>
        <v>0</v>
      </c>
    </row>
    <row r="500" spans="1:26">
      <c r="A500" s="30">
        <f t="shared" si="16"/>
        <v>0</v>
      </c>
      <c r="B500" s="10" t="s">
        <v>136</v>
      </c>
      <c r="C500" s="10" t="s">
        <v>4</v>
      </c>
      <c r="D500" s="12">
        <v>178</v>
      </c>
      <c r="E500" s="11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4"/>
      <c r="X500" s="11"/>
      <c r="Y500" s="11"/>
      <c r="Z500" s="11">
        <f t="shared" si="17"/>
        <v>0</v>
      </c>
    </row>
    <row r="501" spans="1:26">
      <c r="A501" s="30">
        <f t="shared" si="16"/>
        <v>0</v>
      </c>
      <c r="B501" s="10" t="s">
        <v>136</v>
      </c>
      <c r="C501" s="10" t="s">
        <v>4</v>
      </c>
      <c r="D501" s="12">
        <v>180</v>
      </c>
      <c r="E501" s="11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4"/>
      <c r="X501" s="11"/>
      <c r="Y501" s="11"/>
      <c r="Z501" s="11">
        <f t="shared" si="17"/>
        <v>0</v>
      </c>
    </row>
    <row r="502" spans="1:26">
      <c r="A502" s="30">
        <f t="shared" si="16"/>
        <v>0</v>
      </c>
      <c r="B502" s="10" t="s">
        <v>137</v>
      </c>
      <c r="C502" s="10" t="s">
        <v>4</v>
      </c>
      <c r="D502" s="12">
        <v>72</v>
      </c>
      <c r="E502" s="11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4"/>
      <c r="X502" s="11"/>
      <c r="Y502" s="11"/>
      <c r="Z502" s="11">
        <f t="shared" si="17"/>
        <v>0</v>
      </c>
    </row>
    <row r="503" spans="1:26">
      <c r="A503" s="30">
        <f t="shared" si="16"/>
        <v>0</v>
      </c>
      <c r="B503" s="10" t="s">
        <v>138</v>
      </c>
      <c r="C503" s="10" t="s">
        <v>4</v>
      </c>
      <c r="D503" s="12">
        <v>420</v>
      </c>
      <c r="E503" s="11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4"/>
      <c r="X503" s="11"/>
      <c r="Y503" s="11"/>
      <c r="Z503" s="11">
        <f t="shared" si="17"/>
        <v>0</v>
      </c>
    </row>
    <row r="504" spans="1:26">
      <c r="A504" s="30">
        <f t="shared" si="16"/>
        <v>2378.8100000000004</v>
      </c>
      <c r="B504" s="10" t="s">
        <v>139</v>
      </c>
      <c r="C504" s="10" t="s">
        <v>4</v>
      </c>
      <c r="D504" s="12">
        <v>119</v>
      </c>
      <c r="E504" s="11"/>
      <c r="F504" s="13"/>
      <c r="G504" s="13"/>
      <c r="H504" s="13">
        <v>1.39</v>
      </c>
      <c r="I504" s="13"/>
      <c r="J504" s="13">
        <v>3.64</v>
      </c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>
        <v>3.64</v>
      </c>
      <c r="W504" s="14">
        <v>1.34</v>
      </c>
      <c r="X504" s="11"/>
      <c r="Y504" s="11"/>
      <c r="Z504" s="11">
        <f t="shared" si="17"/>
        <v>10.01</v>
      </c>
    </row>
    <row r="505" spans="1:26">
      <c r="A505" s="30">
        <f t="shared" si="16"/>
        <v>0</v>
      </c>
      <c r="B505" s="10" t="s">
        <v>140</v>
      </c>
      <c r="C505" s="10" t="s">
        <v>4</v>
      </c>
      <c r="D505" s="12">
        <v>128.13999999999999</v>
      </c>
      <c r="E505" s="11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4"/>
      <c r="X505" s="11"/>
      <c r="Y505" s="11"/>
      <c r="Z505" s="11">
        <f t="shared" si="17"/>
        <v>0</v>
      </c>
    </row>
    <row r="506" spans="1:26">
      <c r="A506" s="30">
        <f t="shared" si="16"/>
        <v>0</v>
      </c>
      <c r="B506" s="10" t="s">
        <v>141</v>
      </c>
      <c r="C506" s="10" t="s">
        <v>4</v>
      </c>
      <c r="D506" s="12">
        <v>115.83</v>
      </c>
      <c r="E506" s="11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4"/>
      <c r="X506" s="11"/>
      <c r="Y506" s="11"/>
      <c r="Z506" s="11">
        <f t="shared" si="17"/>
        <v>0</v>
      </c>
    </row>
    <row r="507" spans="1:26">
      <c r="A507" s="30">
        <f t="shared" si="16"/>
        <v>0</v>
      </c>
      <c r="B507" s="10" t="s">
        <v>142</v>
      </c>
      <c r="C507" s="10" t="s">
        <v>4</v>
      </c>
      <c r="D507" s="12">
        <v>123.53</v>
      </c>
      <c r="E507" s="11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4"/>
      <c r="X507" s="11"/>
      <c r="Y507" s="11"/>
      <c r="Z507" s="11">
        <f t="shared" si="17"/>
        <v>0</v>
      </c>
    </row>
    <row r="508" spans="1:26">
      <c r="A508" s="30">
        <f t="shared" si="16"/>
        <v>1202.94</v>
      </c>
      <c r="B508" s="10" t="s">
        <v>143</v>
      </c>
      <c r="C508" s="10" t="s">
        <v>4</v>
      </c>
      <c r="D508" s="12">
        <v>163</v>
      </c>
      <c r="E508" s="11"/>
      <c r="F508" s="13"/>
      <c r="G508" s="13">
        <v>2.99</v>
      </c>
      <c r="H508" s="13"/>
      <c r="I508" s="13"/>
      <c r="J508" s="13"/>
      <c r="K508" s="13"/>
      <c r="L508" s="13"/>
      <c r="M508" s="13"/>
      <c r="N508" s="13">
        <v>2.99</v>
      </c>
      <c r="O508" s="13"/>
      <c r="P508" s="13"/>
      <c r="Q508" s="13"/>
      <c r="R508" s="13"/>
      <c r="S508" s="13"/>
      <c r="T508" s="13"/>
      <c r="U508" s="13"/>
      <c r="V508" s="13">
        <v>2.99</v>
      </c>
      <c r="W508" s="14"/>
      <c r="X508" s="11"/>
      <c r="Y508" s="11"/>
      <c r="Z508" s="11">
        <f t="shared" si="17"/>
        <v>8.9700000000000006</v>
      </c>
    </row>
    <row r="509" spans="1:26">
      <c r="A509" s="30">
        <f t="shared" si="16"/>
        <v>0</v>
      </c>
      <c r="B509" s="10" t="s">
        <v>144</v>
      </c>
      <c r="C509" s="10" t="s">
        <v>4</v>
      </c>
      <c r="D509" s="12">
        <v>235.75</v>
      </c>
      <c r="E509" s="11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4"/>
      <c r="X509" s="11"/>
      <c r="Y509" s="11"/>
      <c r="Z509" s="11">
        <f t="shared" si="17"/>
        <v>0</v>
      </c>
    </row>
    <row r="510" spans="1:26">
      <c r="A510" s="30">
        <f t="shared" si="16"/>
        <v>0</v>
      </c>
      <c r="B510" s="10" t="s">
        <v>144</v>
      </c>
      <c r="C510" s="10" t="s">
        <v>4</v>
      </c>
      <c r="D510" s="12">
        <v>290.44</v>
      </c>
      <c r="E510" s="11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>
        <v>14</v>
      </c>
      <c r="R510" s="13"/>
      <c r="S510" s="13"/>
      <c r="T510" s="13"/>
      <c r="U510" s="13"/>
      <c r="V510" s="13"/>
      <c r="W510" s="14"/>
      <c r="X510" s="11"/>
      <c r="Y510" s="11"/>
      <c r="Z510" s="11">
        <f t="shared" si="17"/>
        <v>14</v>
      </c>
    </row>
    <row r="511" spans="1:26">
      <c r="A511" s="30">
        <f t="shared" si="16"/>
        <v>3113.7000000000007</v>
      </c>
      <c r="B511" s="10" t="s">
        <v>144</v>
      </c>
      <c r="C511" s="10" t="s">
        <v>4</v>
      </c>
      <c r="D511" s="12">
        <v>291</v>
      </c>
      <c r="E511" s="11"/>
      <c r="F511" s="13"/>
      <c r="G511" s="13"/>
      <c r="H511" s="13">
        <v>35</v>
      </c>
      <c r="I511" s="13"/>
      <c r="J511" s="13"/>
      <c r="K511" s="13"/>
      <c r="L511" s="13">
        <v>30</v>
      </c>
      <c r="M511" s="13"/>
      <c r="N511" s="13"/>
      <c r="O511" s="13"/>
      <c r="P511" s="13"/>
      <c r="Q511" s="13">
        <v>16</v>
      </c>
      <c r="R511" s="13"/>
      <c r="S511" s="13"/>
      <c r="T511" s="13"/>
      <c r="U511" s="13"/>
      <c r="V511" s="13">
        <v>34</v>
      </c>
      <c r="W511" s="14">
        <v>1</v>
      </c>
      <c r="X511" s="11"/>
      <c r="Y511" s="11"/>
      <c r="Z511" s="11">
        <f t="shared" si="17"/>
        <v>116</v>
      </c>
    </row>
    <row r="512" spans="1:26">
      <c r="A512" s="30">
        <f t="shared" si="16"/>
        <v>0</v>
      </c>
      <c r="B512" s="10" t="s">
        <v>145</v>
      </c>
      <c r="C512" s="10" t="s">
        <v>4</v>
      </c>
      <c r="D512" s="12">
        <v>88.9</v>
      </c>
      <c r="E512" s="11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4"/>
      <c r="X512" s="11"/>
      <c r="Y512" s="11"/>
      <c r="Z512" s="11">
        <f t="shared" si="17"/>
        <v>0</v>
      </c>
    </row>
    <row r="513" spans="1:26">
      <c r="A513" s="30">
        <f t="shared" si="16"/>
        <v>0</v>
      </c>
      <c r="B513" s="10" t="s">
        <v>145</v>
      </c>
      <c r="C513" s="10" t="s">
        <v>4</v>
      </c>
      <c r="D513" s="12">
        <v>160</v>
      </c>
      <c r="E513" s="11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4"/>
      <c r="X513" s="11"/>
      <c r="Y513" s="11"/>
      <c r="Z513" s="11">
        <f t="shared" si="17"/>
        <v>0</v>
      </c>
    </row>
    <row r="514" spans="1:26">
      <c r="A514" s="30">
        <f t="shared" si="16"/>
        <v>0</v>
      </c>
      <c r="B514" s="10" t="s">
        <v>146</v>
      </c>
      <c r="C514" s="10" t="s">
        <v>4</v>
      </c>
      <c r="D514" s="12">
        <v>122</v>
      </c>
      <c r="E514" s="11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4"/>
      <c r="X514" s="11"/>
      <c r="Y514" s="11"/>
      <c r="Z514" s="11">
        <f t="shared" si="17"/>
        <v>0</v>
      </c>
    </row>
    <row r="515" spans="1:26">
      <c r="A515" s="30">
        <f t="shared" si="16"/>
        <v>5.7999999999980218</v>
      </c>
      <c r="B515" s="10" t="s">
        <v>146</v>
      </c>
      <c r="C515" s="10" t="s">
        <v>4</v>
      </c>
      <c r="D515" s="12">
        <v>116</v>
      </c>
      <c r="E515" s="11"/>
      <c r="F515" s="13"/>
      <c r="G515" s="13">
        <v>44.7</v>
      </c>
      <c r="H515" s="13">
        <v>4.12</v>
      </c>
      <c r="I515" s="13"/>
      <c r="J515" s="13"/>
      <c r="K515" s="13">
        <v>40.200000000000003</v>
      </c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>
        <v>43.03</v>
      </c>
      <c r="W515" s="14"/>
      <c r="X515" s="11"/>
      <c r="Y515" s="11"/>
      <c r="Z515" s="11">
        <f t="shared" si="17"/>
        <v>132.05000000000001</v>
      </c>
    </row>
    <row r="516" spans="1:26">
      <c r="A516" s="30">
        <f t="shared" si="16"/>
        <v>2318.3599999999997</v>
      </c>
      <c r="B516" s="10" t="s">
        <v>147</v>
      </c>
      <c r="C516" s="10" t="s">
        <v>4</v>
      </c>
      <c r="D516" s="12">
        <v>121</v>
      </c>
      <c r="E516" s="11"/>
      <c r="F516" s="13"/>
      <c r="G516" s="13"/>
      <c r="H516" s="13">
        <v>26.53</v>
      </c>
      <c r="I516" s="13">
        <v>11.47</v>
      </c>
      <c r="J516" s="13"/>
      <c r="K516" s="13"/>
      <c r="L516" s="13"/>
      <c r="M516" s="13"/>
      <c r="N516" s="13"/>
      <c r="O516" s="13">
        <v>45.7</v>
      </c>
      <c r="P516" s="13"/>
      <c r="Q516" s="13"/>
      <c r="R516" s="13"/>
      <c r="S516" s="13"/>
      <c r="T516" s="13"/>
      <c r="U516" s="13"/>
      <c r="V516" s="13"/>
      <c r="W516" s="14">
        <v>51.14</v>
      </c>
      <c r="X516" s="11"/>
      <c r="Y516" s="11"/>
      <c r="Z516" s="11">
        <f t="shared" si="17"/>
        <v>134.84</v>
      </c>
    </row>
    <row r="517" spans="1:26">
      <c r="A517" s="30">
        <f t="shared" si="16"/>
        <v>0</v>
      </c>
      <c r="B517" s="10" t="s">
        <v>147</v>
      </c>
      <c r="C517" s="10" t="s">
        <v>4</v>
      </c>
      <c r="D517" s="12">
        <v>116</v>
      </c>
      <c r="E517" s="11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4"/>
      <c r="X517" s="11"/>
      <c r="Y517" s="11"/>
      <c r="Z517" s="11">
        <f t="shared" si="17"/>
        <v>0</v>
      </c>
    </row>
    <row r="518" spans="1:26">
      <c r="A518" s="30">
        <f t="shared" si="16"/>
        <v>0</v>
      </c>
      <c r="B518" s="10" t="s">
        <v>148</v>
      </c>
      <c r="C518" s="10" t="s">
        <v>4</v>
      </c>
      <c r="D518" s="12">
        <v>175</v>
      </c>
      <c r="E518" s="11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4"/>
      <c r="X518" s="11"/>
      <c r="Y518" s="11"/>
      <c r="Z518" s="11">
        <f t="shared" si="17"/>
        <v>0</v>
      </c>
    </row>
    <row r="519" spans="1:26">
      <c r="A519" s="30">
        <f t="shared" si="16"/>
        <v>2656.8000000000011</v>
      </c>
      <c r="B519" s="10" t="s">
        <v>148</v>
      </c>
      <c r="C519" s="10" t="s">
        <v>4</v>
      </c>
      <c r="D519" s="12">
        <v>162</v>
      </c>
      <c r="E519" s="11"/>
      <c r="F519" s="13">
        <v>55</v>
      </c>
      <c r="G519" s="13">
        <v>6.94</v>
      </c>
      <c r="H519" s="13"/>
      <c r="I519" s="13"/>
      <c r="J519" s="13"/>
      <c r="K519" s="13"/>
      <c r="L519" s="13"/>
      <c r="M519" s="13">
        <v>60.44</v>
      </c>
      <c r="N519" s="13"/>
      <c r="O519" s="13"/>
      <c r="P519" s="13"/>
      <c r="Q519" s="13"/>
      <c r="R519" s="13"/>
      <c r="S519" s="13"/>
      <c r="T519" s="13"/>
      <c r="U519" s="13"/>
      <c r="V519" s="13"/>
      <c r="W519" s="14">
        <v>15.82</v>
      </c>
      <c r="X519" s="11"/>
      <c r="Y519" s="11"/>
      <c r="Z519" s="11">
        <f t="shared" si="17"/>
        <v>138.19999999999999</v>
      </c>
    </row>
    <row r="520" spans="1:26">
      <c r="A520" s="30">
        <f t="shared" si="16"/>
        <v>0</v>
      </c>
      <c r="B520" s="10" t="s">
        <v>149</v>
      </c>
      <c r="C520" s="10" t="s">
        <v>4</v>
      </c>
      <c r="D520" s="12">
        <v>95</v>
      </c>
      <c r="E520" s="11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4"/>
      <c r="X520" s="11"/>
      <c r="Y520" s="11"/>
      <c r="Z520" s="11">
        <f t="shared" si="17"/>
        <v>0</v>
      </c>
    </row>
    <row r="521" spans="1:26">
      <c r="A521" s="30">
        <f t="shared" si="16"/>
        <v>7.6299999999992565</v>
      </c>
      <c r="B521" s="10" t="s">
        <v>149</v>
      </c>
      <c r="C521" s="10" t="s">
        <v>4</v>
      </c>
      <c r="D521" s="12">
        <v>109</v>
      </c>
      <c r="E521" s="11"/>
      <c r="F521" s="13">
        <v>44.5</v>
      </c>
      <c r="G521" s="13">
        <v>5.62</v>
      </c>
      <c r="H521" s="13"/>
      <c r="I521" s="13"/>
      <c r="J521" s="13"/>
      <c r="K521" s="13">
        <v>47.87</v>
      </c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>
        <v>40</v>
      </c>
      <c r="W521" s="14">
        <v>5.94</v>
      </c>
      <c r="X521" s="11"/>
      <c r="Y521" s="11"/>
      <c r="Z521" s="11">
        <f t="shared" si="17"/>
        <v>143.93</v>
      </c>
    </row>
    <row r="522" spans="1:26">
      <c r="A522" s="30">
        <f t="shared" si="16"/>
        <v>0</v>
      </c>
      <c r="B522" s="10" t="s">
        <v>150</v>
      </c>
      <c r="C522" s="10" t="s">
        <v>4</v>
      </c>
      <c r="D522" s="12">
        <v>140</v>
      </c>
      <c r="E522" s="11"/>
      <c r="F522" s="13">
        <v>5</v>
      </c>
      <c r="G522" s="13"/>
      <c r="H522" s="13"/>
      <c r="I522" s="13"/>
      <c r="J522" s="13"/>
      <c r="K522" s="13">
        <v>5</v>
      </c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4">
        <v>5</v>
      </c>
      <c r="X522" s="11"/>
      <c r="Y522" s="11"/>
      <c r="Z522" s="11">
        <f t="shared" si="17"/>
        <v>15</v>
      </c>
    </row>
    <row r="523" spans="1:26">
      <c r="A523" s="30">
        <f t="shared" si="16"/>
        <v>0</v>
      </c>
      <c r="B523" s="10" t="s">
        <v>150</v>
      </c>
      <c r="C523" s="10" t="s">
        <v>4</v>
      </c>
      <c r="D523" s="12">
        <v>148</v>
      </c>
      <c r="E523" s="11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4"/>
      <c r="X523" s="11"/>
      <c r="Y523" s="11"/>
      <c r="Z523" s="11">
        <f t="shared" si="17"/>
        <v>0</v>
      </c>
    </row>
    <row r="524" spans="1:26">
      <c r="A524" s="30">
        <f t="shared" si="16"/>
        <v>0</v>
      </c>
      <c r="B524" s="10" t="s">
        <v>151</v>
      </c>
      <c r="C524" s="10" t="s">
        <v>4</v>
      </c>
      <c r="D524" s="12">
        <v>206</v>
      </c>
      <c r="E524" s="11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4"/>
      <c r="X524" s="11"/>
      <c r="Y524" s="11"/>
      <c r="Z524" s="11">
        <f t="shared" si="17"/>
        <v>0</v>
      </c>
    </row>
    <row r="525" spans="1:26">
      <c r="A525" s="30">
        <f t="shared" si="16"/>
        <v>-1.3999999999999702</v>
      </c>
      <c r="B525" s="10" t="s">
        <v>152</v>
      </c>
      <c r="C525" s="10" t="s">
        <v>4</v>
      </c>
      <c r="D525" s="12">
        <v>140</v>
      </c>
      <c r="E525" s="11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4">
        <v>9.81</v>
      </c>
      <c r="X525" s="11"/>
      <c r="Y525" s="11"/>
      <c r="Z525" s="11">
        <f t="shared" si="17"/>
        <v>9.81</v>
      </c>
    </row>
    <row r="526" spans="1:26">
      <c r="A526" s="30">
        <f t="shared" si="16"/>
        <v>0</v>
      </c>
      <c r="B526" s="10" t="s">
        <v>153</v>
      </c>
      <c r="C526" s="10" t="s">
        <v>73</v>
      </c>
      <c r="D526" s="12">
        <v>42</v>
      </c>
      <c r="E526" s="11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4"/>
      <c r="X526" s="11"/>
      <c r="Y526" s="11"/>
      <c r="Z526" s="11">
        <f t="shared" si="17"/>
        <v>0</v>
      </c>
    </row>
    <row r="527" spans="1:26">
      <c r="A527" s="30">
        <f t="shared" si="16"/>
        <v>0</v>
      </c>
      <c r="B527" s="10" t="s">
        <v>154</v>
      </c>
      <c r="C527" s="10" t="s">
        <v>4</v>
      </c>
      <c r="D527" s="12">
        <v>188</v>
      </c>
      <c r="E527" s="11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4"/>
      <c r="X527" s="11"/>
      <c r="Y527" s="11"/>
      <c r="Z527" s="11">
        <f t="shared" si="17"/>
        <v>0</v>
      </c>
    </row>
    <row r="528" spans="1:26">
      <c r="A528" s="30">
        <f t="shared" si="16"/>
        <v>-5486.6699999999973</v>
      </c>
      <c r="B528" s="10" t="s">
        <v>154</v>
      </c>
      <c r="C528" s="10" t="s">
        <v>4</v>
      </c>
      <c r="D528" s="12">
        <v>189</v>
      </c>
      <c r="E528" s="11"/>
      <c r="F528" s="13">
        <v>1.6</v>
      </c>
      <c r="G528" s="13">
        <v>6.9</v>
      </c>
      <c r="H528" s="13">
        <v>13.83</v>
      </c>
      <c r="I528" s="13"/>
      <c r="J528" s="13"/>
      <c r="K528" s="13">
        <v>2</v>
      </c>
      <c r="L528" s="13">
        <v>6.4</v>
      </c>
      <c r="M528" s="13">
        <v>1.4</v>
      </c>
      <c r="N528" s="13">
        <v>5.0999999999999996</v>
      </c>
      <c r="O528" s="13"/>
      <c r="P528" s="13">
        <v>1.4</v>
      </c>
      <c r="Q528" s="13">
        <v>6.6</v>
      </c>
      <c r="R528" s="13">
        <v>5.36</v>
      </c>
      <c r="S528" s="13"/>
      <c r="T528" s="13"/>
      <c r="U528" s="13">
        <v>2.4</v>
      </c>
      <c r="V528" s="13">
        <v>8.8000000000000007</v>
      </c>
      <c r="W528" s="14">
        <v>1.8</v>
      </c>
      <c r="X528" s="11"/>
      <c r="Y528" s="11"/>
      <c r="Z528" s="11">
        <f t="shared" si="17"/>
        <v>63.589999999999989</v>
      </c>
    </row>
    <row r="529" spans="1:26">
      <c r="A529" s="30">
        <f t="shared" si="16"/>
        <v>0</v>
      </c>
      <c r="B529" s="10" t="s">
        <v>155</v>
      </c>
      <c r="C529" s="10" t="s">
        <v>4</v>
      </c>
      <c r="D529" s="12">
        <v>210</v>
      </c>
      <c r="E529" s="11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4"/>
      <c r="X529" s="11"/>
      <c r="Y529" s="11"/>
      <c r="Z529" s="11">
        <f t="shared" si="17"/>
        <v>0</v>
      </c>
    </row>
    <row r="530" spans="1:26">
      <c r="A530" s="30">
        <f t="shared" si="16"/>
        <v>468</v>
      </c>
      <c r="B530" s="27" t="s">
        <v>156</v>
      </c>
      <c r="C530" s="27" t="s">
        <v>4</v>
      </c>
      <c r="D530" s="28">
        <v>195</v>
      </c>
      <c r="E530" s="11">
        <v>1.6</v>
      </c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4"/>
      <c r="X530" s="11"/>
      <c r="Y530" s="11"/>
      <c r="Z530" s="11">
        <f t="shared" si="17"/>
        <v>1.6</v>
      </c>
    </row>
    <row r="531" spans="1:26">
      <c r="A531" s="30">
        <f t="shared" si="16"/>
        <v>-155.40000000000006</v>
      </c>
      <c r="B531" s="27" t="s">
        <v>156</v>
      </c>
      <c r="C531" s="27" t="s">
        <v>4</v>
      </c>
      <c r="D531" s="28">
        <v>194.25</v>
      </c>
      <c r="E531" s="11"/>
      <c r="F531" s="13"/>
      <c r="G531" s="13"/>
      <c r="H531" s="13"/>
      <c r="I531" s="13"/>
      <c r="J531" s="13">
        <v>1.6</v>
      </c>
      <c r="K531" s="13"/>
      <c r="L531" s="13"/>
      <c r="M531" s="13"/>
      <c r="N531" s="13"/>
      <c r="O531" s="13"/>
      <c r="P531" s="13"/>
      <c r="Q531" s="13"/>
      <c r="R531" s="13"/>
      <c r="S531" s="13"/>
      <c r="T531" s="13">
        <v>1.6</v>
      </c>
      <c r="U531" s="13"/>
      <c r="V531" s="13"/>
      <c r="W531" s="14"/>
      <c r="X531" s="11"/>
      <c r="Y531" s="11"/>
      <c r="Z531" s="11">
        <f t="shared" si="17"/>
        <v>3.2</v>
      </c>
    </row>
    <row r="532" spans="1:26">
      <c r="A532" s="30">
        <f t="shared" si="16"/>
        <v>690.68999999999994</v>
      </c>
      <c r="B532" s="27" t="s">
        <v>156</v>
      </c>
      <c r="C532" s="27" t="s">
        <v>4</v>
      </c>
      <c r="D532" s="28">
        <v>164.45</v>
      </c>
      <c r="E532" s="11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4"/>
      <c r="X532" s="11"/>
      <c r="Y532" s="11"/>
      <c r="Z532" s="11">
        <f t="shared" si="17"/>
        <v>0</v>
      </c>
    </row>
    <row r="533" spans="1:26">
      <c r="A533" s="30">
        <f t="shared" si="16"/>
        <v>822.99519999999825</v>
      </c>
      <c r="B533" s="10" t="s">
        <v>157</v>
      </c>
      <c r="C533" s="10" t="s">
        <v>46</v>
      </c>
      <c r="D533" s="12">
        <v>55.91</v>
      </c>
      <c r="E533" s="11"/>
      <c r="F533" s="13">
        <v>17.600000000000001</v>
      </c>
      <c r="G533" s="13">
        <v>18.600000000000001</v>
      </c>
      <c r="H533" s="13">
        <v>19.8</v>
      </c>
      <c r="I533" s="13">
        <v>26.6</v>
      </c>
      <c r="J533" s="13">
        <v>22.4</v>
      </c>
      <c r="K533" s="13">
        <v>25.2</v>
      </c>
      <c r="L533" s="13"/>
      <c r="M533" s="13">
        <v>5</v>
      </c>
      <c r="N533" s="13"/>
      <c r="O533" s="13">
        <v>17.8</v>
      </c>
      <c r="P533" s="13">
        <v>20.8</v>
      </c>
      <c r="Q533" s="13"/>
      <c r="R533" s="13">
        <v>21.4</v>
      </c>
      <c r="S533" s="13">
        <v>6.2</v>
      </c>
      <c r="T533" s="13">
        <v>20.6</v>
      </c>
      <c r="U533" s="13">
        <v>24.8</v>
      </c>
      <c r="V533" s="13">
        <v>18.2</v>
      </c>
      <c r="W533" s="14">
        <v>21.6</v>
      </c>
      <c r="X533" s="11"/>
      <c r="Y533" s="11"/>
      <c r="Z533" s="11">
        <f t="shared" si="17"/>
        <v>286.60000000000002</v>
      </c>
    </row>
    <row r="534" spans="1:26">
      <c r="A534" s="30">
        <f t="shared" si="16"/>
        <v>0</v>
      </c>
      <c r="B534" s="10" t="s">
        <v>157</v>
      </c>
      <c r="C534" s="10" t="s">
        <v>46</v>
      </c>
      <c r="D534" s="12">
        <v>58.07</v>
      </c>
      <c r="E534" s="11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4"/>
      <c r="X534" s="11"/>
      <c r="Y534" s="11"/>
      <c r="Z534" s="11">
        <f t="shared" si="17"/>
        <v>0</v>
      </c>
    </row>
    <row r="535" spans="1:26">
      <c r="A535" s="30">
        <f t="shared" si="16"/>
        <v>0</v>
      </c>
      <c r="B535" s="10" t="s">
        <v>158</v>
      </c>
      <c r="C535" s="10" t="s">
        <v>73</v>
      </c>
      <c r="D535" s="12">
        <v>62</v>
      </c>
      <c r="E535" s="11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4"/>
      <c r="X535" s="11"/>
      <c r="Y535" s="11"/>
      <c r="Z535" s="11">
        <f t="shared" si="17"/>
        <v>0</v>
      </c>
    </row>
    <row r="536" spans="1:26">
      <c r="A536" s="30">
        <f t="shared" si="16"/>
        <v>0</v>
      </c>
      <c r="B536" s="10" t="s">
        <v>159</v>
      </c>
      <c r="C536" s="10" t="s">
        <v>73</v>
      </c>
      <c r="D536" s="12">
        <v>28</v>
      </c>
      <c r="E536" s="11"/>
      <c r="F536" s="13"/>
      <c r="G536" s="13">
        <v>20</v>
      </c>
      <c r="H536" s="13">
        <v>207</v>
      </c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>
        <v>204</v>
      </c>
      <c r="V536" s="13">
        <v>5</v>
      </c>
      <c r="W536" s="14">
        <v>4</v>
      </c>
      <c r="X536" s="11"/>
      <c r="Y536" s="11"/>
      <c r="Z536" s="11">
        <f t="shared" si="17"/>
        <v>440</v>
      </c>
    </row>
    <row r="537" spans="1:26">
      <c r="A537" s="30">
        <f t="shared" si="16"/>
        <v>0</v>
      </c>
      <c r="B537" s="10" t="s">
        <v>160</v>
      </c>
      <c r="C537" s="10" t="s">
        <v>73</v>
      </c>
      <c r="D537" s="12">
        <v>34</v>
      </c>
      <c r="E537" s="11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4"/>
      <c r="X537" s="11"/>
      <c r="Y537" s="11"/>
      <c r="Z537" s="11">
        <f t="shared" si="17"/>
        <v>0</v>
      </c>
    </row>
    <row r="538" spans="1:26">
      <c r="A538" s="30">
        <f t="shared" si="16"/>
        <v>0</v>
      </c>
      <c r="B538" s="10" t="s">
        <v>161</v>
      </c>
      <c r="C538" s="10" t="s">
        <v>73</v>
      </c>
      <c r="D538" s="12">
        <v>28</v>
      </c>
      <c r="E538" s="11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4"/>
      <c r="X538" s="11"/>
      <c r="Y538" s="11"/>
      <c r="Z538" s="11">
        <f t="shared" si="17"/>
        <v>0</v>
      </c>
    </row>
    <row r="539" spans="1:26">
      <c r="A539" s="30">
        <f t="shared" si="16"/>
        <v>0</v>
      </c>
      <c r="B539" s="10" t="s">
        <v>162</v>
      </c>
      <c r="C539" s="10" t="s">
        <v>73</v>
      </c>
      <c r="D539" s="12">
        <v>34</v>
      </c>
      <c r="E539" s="11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4"/>
      <c r="X539" s="11"/>
      <c r="Y539" s="11"/>
      <c r="Z539" s="11">
        <f t="shared" si="17"/>
        <v>0</v>
      </c>
    </row>
    <row r="540" spans="1:26">
      <c r="A540" s="30">
        <f t="shared" si="16"/>
        <v>0</v>
      </c>
      <c r="B540" s="10" t="s">
        <v>163</v>
      </c>
      <c r="C540" s="10" t="s">
        <v>73</v>
      </c>
      <c r="D540" s="12">
        <v>34</v>
      </c>
      <c r="E540" s="11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4"/>
      <c r="X540" s="11"/>
      <c r="Y540" s="11"/>
      <c r="Z540" s="11">
        <f t="shared" si="17"/>
        <v>0</v>
      </c>
    </row>
    <row r="541" spans="1:26">
      <c r="A541" s="30">
        <f t="shared" ref="A541:A549" si="18">A268*D268</f>
        <v>0</v>
      </c>
      <c r="B541" s="10" t="s">
        <v>164</v>
      </c>
      <c r="C541" s="10" t="s">
        <v>73</v>
      </c>
      <c r="D541" s="12">
        <v>33</v>
      </c>
      <c r="E541" s="11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4"/>
      <c r="X541" s="11"/>
      <c r="Y541" s="11"/>
      <c r="Z541" s="11">
        <f t="shared" si="17"/>
        <v>0</v>
      </c>
    </row>
    <row r="542" spans="1:26">
      <c r="A542" s="30">
        <f t="shared" si="18"/>
        <v>0</v>
      </c>
      <c r="B542" s="10" t="s">
        <v>165</v>
      </c>
      <c r="C542" s="10" t="s">
        <v>73</v>
      </c>
      <c r="D542" s="12">
        <v>32</v>
      </c>
      <c r="E542" s="11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4"/>
      <c r="X542" s="11"/>
      <c r="Y542" s="11"/>
      <c r="Z542" s="11">
        <f t="shared" ref="Z542:Z548" si="19">SUM(E542:Y542)</f>
        <v>0</v>
      </c>
    </row>
    <row r="543" spans="1:26">
      <c r="A543" s="30">
        <f t="shared" si="18"/>
        <v>0</v>
      </c>
      <c r="B543" s="10" t="s">
        <v>166</v>
      </c>
      <c r="C543" s="10" t="s">
        <v>73</v>
      </c>
      <c r="D543" s="12">
        <v>34</v>
      </c>
      <c r="E543" s="11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4"/>
      <c r="X543" s="11"/>
      <c r="Y543" s="11"/>
      <c r="Z543" s="11">
        <f t="shared" si="19"/>
        <v>0</v>
      </c>
    </row>
    <row r="544" spans="1:26">
      <c r="A544" s="30">
        <f t="shared" si="18"/>
        <v>0</v>
      </c>
      <c r="B544" s="10" t="s">
        <v>167</v>
      </c>
      <c r="C544" s="10" t="s">
        <v>73</v>
      </c>
      <c r="D544" s="12">
        <v>18</v>
      </c>
      <c r="E544" s="11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4"/>
      <c r="X544" s="11"/>
      <c r="Y544" s="11"/>
      <c r="Z544" s="11">
        <f t="shared" si="19"/>
        <v>0</v>
      </c>
    </row>
    <row r="545" spans="1:26">
      <c r="A545" s="30">
        <f t="shared" si="18"/>
        <v>0</v>
      </c>
      <c r="B545" s="10" t="s">
        <v>168</v>
      </c>
      <c r="C545" s="10" t="s">
        <v>73</v>
      </c>
      <c r="D545" s="12">
        <v>13.72</v>
      </c>
      <c r="E545" s="11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4"/>
      <c r="X545" s="11"/>
      <c r="Y545" s="11"/>
      <c r="Z545" s="11">
        <f t="shared" si="19"/>
        <v>0</v>
      </c>
    </row>
    <row r="546" spans="1:26">
      <c r="A546" s="30">
        <f t="shared" si="18"/>
        <v>0</v>
      </c>
      <c r="B546" s="10" t="s">
        <v>169</v>
      </c>
      <c r="C546" s="10" t="s">
        <v>73</v>
      </c>
      <c r="D546" s="12">
        <v>36</v>
      </c>
      <c r="E546" s="11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4"/>
      <c r="X546" s="11"/>
      <c r="Y546" s="11"/>
      <c r="Z546" s="11">
        <f t="shared" si="19"/>
        <v>0</v>
      </c>
    </row>
    <row r="547" spans="1:26">
      <c r="A547" s="30">
        <f t="shared" si="18"/>
        <v>0</v>
      </c>
      <c r="B547" s="10" t="s">
        <v>170</v>
      </c>
      <c r="C547" s="10" t="s">
        <v>73</v>
      </c>
      <c r="D547" s="12">
        <v>20</v>
      </c>
      <c r="E547" s="11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4"/>
      <c r="X547" s="11"/>
      <c r="Y547" s="11"/>
      <c r="Z547" s="11">
        <f t="shared" si="19"/>
        <v>0</v>
      </c>
    </row>
    <row r="548" spans="1:26">
      <c r="A548" s="30">
        <f t="shared" si="18"/>
        <v>9114</v>
      </c>
      <c r="B548" s="10" t="s">
        <v>153</v>
      </c>
      <c r="C548" s="10" t="s">
        <v>73</v>
      </c>
      <c r="D548" s="12">
        <v>42</v>
      </c>
      <c r="E548" s="11"/>
      <c r="F548" s="13"/>
      <c r="G548" s="13"/>
      <c r="H548" s="13"/>
      <c r="I548" s="13">
        <v>204</v>
      </c>
      <c r="J548" s="13">
        <v>19</v>
      </c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4"/>
      <c r="X548" s="11"/>
      <c r="Y548" s="11"/>
      <c r="Z548" s="11">
        <f t="shared" si="19"/>
        <v>223</v>
      </c>
    </row>
    <row r="549" spans="1:26">
      <c r="A549" s="30">
        <f t="shared" si="18"/>
        <v>0</v>
      </c>
      <c r="B549" s="10" t="s">
        <v>171</v>
      </c>
      <c r="C549" s="10" t="s">
        <v>73</v>
      </c>
      <c r="D549" s="12">
        <v>28</v>
      </c>
      <c r="E549" s="11">
        <v>106</v>
      </c>
      <c r="F549" s="13">
        <v>96</v>
      </c>
      <c r="G549" s="13">
        <v>33</v>
      </c>
      <c r="H549" s="13">
        <v>5</v>
      </c>
      <c r="I549" s="13"/>
      <c r="J549" s="13"/>
      <c r="K549" s="13"/>
      <c r="L549" s="13"/>
      <c r="M549" s="13"/>
      <c r="N549" s="13"/>
      <c r="O549" s="13"/>
      <c r="P549" s="13"/>
      <c r="Q549" s="13"/>
      <c r="R549" s="13">
        <v>54</v>
      </c>
      <c r="S549" s="13">
        <v>57</v>
      </c>
      <c r="T549" s="13">
        <v>3</v>
      </c>
      <c r="U549" s="13">
        <v>6</v>
      </c>
      <c r="V549" s="13"/>
      <c r="W549" s="14"/>
      <c r="X549" s="11"/>
      <c r="Y549" s="11"/>
      <c r="Z549" s="11">
        <f>SUM(E549:Y549)</f>
        <v>360</v>
      </c>
    </row>
    <row r="550" spans="1:26">
      <c r="A550" s="1"/>
      <c r="B550" s="1" t="s">
        <v>0</v>
      </c>
      <c r="C550" s="1"/>
      <c r="D550" s="1">
        <v>45</v>
      </c>
      <c r="E550" s="1"/>
      <c r="F550" s="1"/>
      <c r="G550" s="1"/>
      <c r="H550" s="1"/>
      <c r="I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</row>
    <row r="565" spans="1:9">
      <c r="A565" s="1"/>
      <c r="B565" s="1" t="s">
        <v>0</v>
      </c>
      <c r="C565" s="1"/>
      <c r="D565" s="1">
        <v>45</v>
      </c>
      <c r="E565" s="1"/>
      <c r="F565" s="1"/>
      <c r="G565" s="1"/>
      <c r="H565" s="1"/>
      <c r="I565" s="1"/>
    </row>
    <row r="566" spans="1:9">
      <c r="A566" s="1"/>
      <c r="B566" s="1"/>
      <c r="C566" s="1"/>
      <c r="D566" s="1"/>
      <c r="E566" s="1"/>
      <c r="F566" s="1"/>
      <c r="G566" s="1"/>
      <c r="H566" s="1"/>
      <c r="I566" s="1"/>
    </row>
    <row r="567" spans="1:9">
      <c r="A567" s="1"/>
      <c r="B567" s="1"/>
      <c r="C567" s="1"/>
      <c r="D567" s="1"/>
      <c r="E567" s="1"/>
      <c r="F567" s="1"/>
      <c r="G567" s="1"/>
      <c r="H567" s="1"/>
      <c r="I567" s="1"/>
    </row>
    <row r="568" spans="1:9">
      <c r="A568" s="1"/>
      <c r="B568" s="1"/>
      <c r="C568" s="1"/>
      <c r="D568" s="1"/>
      <c r="E568" s="1"/>
      <c r="F568" s="1"/>
      <c r="G568" s="1"/>
      <c r="H568" s="1"/>
      <c r="I568" s="1"/>
    </row>
    <row r="569" spans="1:9">
      <c r="A569" s="1"/>
      <c r="B569" s="1"/>
      <c r="C569" s="1"/>
      <c r="D569" s="1"/>
      <c r="E569" s="1"/>
      <c r="F569" s="1"/>
      <c r="G569" s="1"/>
      <c r="H569" s="1"/>
      <c r="I569" s="1"/>
    </row>
    <row r="570" spans="1:9">
      <c r="A570" s="1"/>
      <c r="B570" s="1"/>
      <c r="C570" s="1"/>
      <c r="D570" s="1"/>
      <c r="E570" s="1"/>
      <c r="F570" s="1"/>
      <c r="G570" s="1"/>
      <c r="H570" s="1"/>
      <c r="I570" s="1"/>
    </row>
    <row r="571" spans="1:9">
      <c r="A571" s="1"/>
      <c r="B571" s="1"/>
      <c r="C571" s="1"/>
      <c r="D571" s="1"/>
      <c r="E571" s="1"/>
      <c r="F571" s="1"/>
      <c r="G571" s="1"/>
      <c r="H571" s="1"/>
      <c r="I571" s="1"/>
    </row>
    <row r="572" spans="1:9">
      <c r="A572" s="1"/>
      <c r="B572" s="1"/>
      <c r="C572" s="1"/>
      <c r="D572" s="1"/>
      <c r="E572" s="1"/>
      <c r="F572" s="1"/>
      <c r="G572" s="1"/>
      <c r="H572" s="1"/>
      <c r="I572" s="1"/>
    </row>
    <row r="573" spans="1:9">
      <c r="A573" s="1"/>
      <c r="B573" s="1"/>
      <c r="C573" s="1"/>
      <c r="D573" s="1"/>
      <c r="E573" s="1"/>
      <c r="F573" s="1"/>
      <c r="G573" s="1"/>
      <c r="H573" s="1"/>
      <c r="I573" s="1"/>
    </row>
    <row r="574" spans="1:9">
      <c r="A574" s="1"/>
      <c r="B574" s="1"/>
      <c r="C574" s="1"/>
      <c r="D574" s="1"/>
      <c r="E574" s="1"/>
      <c r="F574" s="1"/>
      <c r="G574" s="1"/>
      <c r="H574" s="1"/>
      <c r="I574" s="1"/>
    </row>
    <row r="575" spans="1:9">
      <c r="A575" s="1"/>
      <c r="B575" s="1"/>
      <c r="C575" s="1"/>
      <c r="D575" s="1"/>
      <c r="E575" s="1"/>
      <c r="F575" s="1"/>
      <c r="G575" s="1"/>
      <c r="H575" s="1"/>
      <c r="I575" s="1"/>
    </row>
    <row r="576" spans="1:9">
      <c r="A576" s="1"/>
      <c r="B576" s="1"/>
      <c r="C576" s="1"/>
      <c r="D576" s="1"/>
      <c r="E576" s="1"/>
      <c r="F576" s="1"/>
      <c r="G576" s="1"/>
      <c r="H576" s="1"/>
      <c r="I576" s="1"/>
    </row>
    <row r="577" spans="1:9">
      <c r="A577" s="1"/>
      <c r="B577" s="1"/>
      <c r="C577" s="1"/>
      <c r="D577" s="1"/>
      <c r="E577" s="1"/>
      <c r="F577" s="1"/>
      <c r="G577" s="1"/>
      <c r="H577" s="1"/>
      <c r="I577" s="1"/>
    </row>
    <row r="578" spans="1:9">
      <c r="A578" s="1"/>
      <c r="B578" s="1"/>
      <c r="C578" s="1"/>
      <c r="D578" s="1"/>
      <c r="E578" s="1"/>
      <c r="F578" s="1"/>
      <c r="G578" s="1"/>
      <c r="H578" s="1"/>
      <c r="I578" s="1"/>
    </row>
    <row r="579" spans="1:9">
      <c r="A579" s="1"/>
      <c r="B579" s="1"/>
      <c r="C579" s="1"/>
      <c r="D579" s="1"/>
      <c r="E579" s="1"/>
      <c r="F579" s="1"/>
      <c r="G579" s="1"/>
      <c r="H579" s="1"/>
      <c r="I579" s="1"/>
    </row>
    <row r="580" spans="1:9">
      <c r="A580" s="1"/>
      <c r="B580" s="1"/>
      <c r="C580" s="1"/>
      <c r="D580" s="1"/>
      <c r="E580" s="1"/>
      <c r="F580" s="1"/>
      <c r="G580" s="1"/>
      <c r="H580" s="1"/>
      <c r="I580" s="1"/>
    </row>
    <row r="581" spans="1:9">
      <c r="A581" s="1"/>
      <c r="B581" s="1"/>
      <c r="C581" s="1"/>
      <c r="D581" s="1"/>
      <c r="E581" s="1"/>
      <c r="F581" s="1"/>
      <c r="G581" s="1"/>
      <c r="H581" s="1"/>
      <c r="I581" s="1"/>
    </row>
    <row r="582" spans="1:9">
      <c r="A582" s="1"/>
      <c r="B582" s="1"/>
      <c r="C582" s="1"/>
      <c r="D582" s="1"/>
      <c r="E582" s="1"/>
      <c r="F582" s="1"/>
      <c r="G582" s="1"/>
      <c r="H582" s="1"/>
      <c r="I582" s="1"/>
    </row>
    <row r="583" spans="1:9">
      <c r="A583" s="1"/>
      <c r="B583" s="1"/>
      <c r="C583" s="1"/>
      <c r="D583" s="1"/>
      <c r="E583" s="1"/>
      <c r="F583" s="1"/>
      <c r="G583" s="1"/>
      <c r="H583" s="1"/>
      <c r="I583" s="1"/>
    </row>
    <row r="584" spans="1:9">
      <c r="A584" s="1"/>
      <c r="B584" s="1"/>
      <c r="C584" s="1"/>
      <c r="D584" s="1"/>
      <c r="E584" s="1"/>
      <c r="F584" s="1"/>
      <c r="G584" s="1"/>
      <c r="H584" s="1"/>
      <c r="I584" s="1"/>
    </row>
    <row r="585" spans="1:9">
      <c r="A585" s="1"/>
      <c r="B585" s="1"/>
      <c r="C585" s="1"/>
      <c r="D585" s="1"/>
      <c r="E585" s="1"/>
      <c r="F585" s="1"/>
      <c r="G585" s="1"/>
      <c r="H585" s="1"/>
      <c r="I585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7"/>
  <sheetViews>
    <sheetView topLeftCell="A22" workbookViewId="0">
      <selection activeCell="H22" sqref="H22:H25"/>
    </sheetView>
  </sheetViews>
  <sheetFormatPr defaultRowHeight="15"/>
  <cols>
    <col min="1" max="1" width="25.28515625" customWidth="1"/>
    <col min="2" max="2" width="8.85546875" customWidth="1"/>
    <col min="3" max="3" width="7.42578125" customWidth="1"/>
    <col min="4" max="4" width="7.140625" customWidth="1"/>
    <col min="5" max="8" width="7.28515625" customWidth="1"/>
    <col min="9" max="9" width="7.7109375" customWidth="1"/>
    <col min="10" max="10" width="6.5703125" customWidth="1"/>
    <col min="11" max="12" width="7.140625" customWidth="1"/>
    <col min="13" max="13" width="7.42578125" customWidth="1"/>
  </cols>
  <sheetData>
    <row r="1" spans="1:15" s="38" customFormat="1" ht="13.5" thickBot="1"/>
    <row r="2" spans="1:15" s="38" customFormat="1" ht="12.75">
      <c r="A2" s="122" t="s">
        <v>370</v>
      </c>
      <c r="B2" s="320"/>
      <c r="C2" s="320"/>
      <c r="D2" s="320"/>
      <c r="E2" s="320"/>
      <c r="F2" s="327"/>
      <c r="G2" s="353"/>
      <c r="H2" s="353"/>
      <c r="I2" s="353"/>
      <c r="J2" s="353"/>
      <c r="K2" s="353"/>
      <c r="L2" s="353"/>
      <c r="M2" s="353"/>
      <c r="N2" s="386"/>
      <c r="O2" s="320"/>
    </row>
    <row r="3" spans="1:15" s="38" customFormat="1" ht="13.5" thickBot="1">
      <c r="A3" s="97" t="s">
        <v>269</v>
      </c>
      <c r="B3" s="321"/>
      <c r="C3" s="321"/>
      <c r="D3" s="321"/>
      <c r="E3" s="321"/>
      <c r="F3" s="329"/>
      <c r="G3" s="355"/>
      <c r="H3" s="355"/>
      <c r="I3" s="355"/>
      <c r="J3" s="355"/>
      <c r="K3" s="355"/>
      <c r="L3" s="355"/>
      <c r="M3" s="355"/>
      <c r="N3" s="388"/>
      <c r="O3" s="321"/>
    </row>
    <row r="4" spans="1:15" s="38" customFormat="1" ht="12.75">
      <c r="A4" s="70" t="s">
        <v>563</v>
      </c>
      <c r="B4" s="160">
        <v>100</v>
      </c>
      <c r="C4" s="236">
        <v>2.36</v>
      </c>
      <c r="D4" s="236">
        <v>9.2799999999999994</v>
      </c>
      <c r="E4" s="376">
        <v>10.85</v>
      </c>
      <c r="F4" s="425">
        <v>146</v>
      </c>
      <c r="G4" s="425">
        <v>40</v>
      </c>
      <c r="H4" s="228">
        <v>170</v>
      </c>
      <c r="I4" s="228">
        <v>0</v>
      </c>
      <c r="J4" s="228">
        <v>16</v>
      </c>
      <c r="K4" s="228">
        <v>0.04</v>
      </c>
      <c r="L4" s="228">
        <v>0.06</v>
      </c>
      <c r="M4" s="228">
        <v>2</v>
      </c>
      <c r="N4" s="356">
        <v>2.5</v>
      </c>
      <c r="O4" s="236"/>
    </row>
    <row r="5" spans="1:15" s="38" customFormat="1" ht="13.5" thickBot="1">
      <c r="A5" s="190" t="s">
        <v>562</v>
      </c>
      <c r="B5" s="211" t="s">
        <v>475</v>
      </c>
      <c r="C5" s="423"/>
      <c r="D5" s="423"/>
      <c r="E5" s="424"/>
      <c r="F5" s="426"/>
      <c r="G5" s="426"/>
      <c r="H5" s="229"/>
      <c r="I5" s="229"/>
      <c r="J5" s="229"/>
      <c r="K5" s="229"/>
      <c r="L5" s="229"/>
      <c r="M5" s="229"/>
      <c r="N5" s="357"/>
      <c r="O5" s="242"/>
    </row>
    <row r="6" spans="1:15" s="38" customFormat="1" ht="25.5">
      <c r="A6" s="70" t="s">
        <v>371</v>
      </c>
      <c r="B6" s="79">
        <v>125</v>
      </c>
      <c r="C6" s="236">
        <v>8.35</v>
      </c>
      <c r="D6" s="236">
        <v>14.1</v>
      </c>
      <c r="E6" s="236">
        <v>39.74</v>
      </c>
      <c r="F6" s="238">
        <v>212.4</v>
      </c>
      <c r="G6" s="228">
        <v>132.5</v>
      </c>
      <c r="H6" s="228">
        <v>1.01</v>
      </c>
      <c r="I6" s="228">
        <v>0</v>
      </c>
      <c r="J6" s="228">
        <v>14.56</v>
      </c>
      <c r="K6" s="228">
        <v>0.11</v>
      </c>
      <c r="L6" s="228">
        <v>0.01</v>
      </c>
      <c r="M6" s="228">
        <v>0</v>
      </c>
      <c r="N6" s="356">
        <v>0.11</v>
      </c>
      <c r="O6" s="236"/>
    </row>
    <row r="7" spans="1:15" s="38" customFormat="1" ht="12.75">
      <c r="A7" s="72" t="s">
        <v>372</v>
      </c>
      <c r="B7" s="79">
        <v>50.8</v>
      </c>
      <c r="C7" s="237"/>
      <c r="D7" s="237"/>
      <c r="E7" s="237"/>
      <c r="F7" s="239"/>
      <c r="G7" s="229"/>
      <c r="H7" s="229"/>
      <c r="I7" s="229"/>
      <c r="J7" s="229"/>
      <c r="K7" s="229"/>
      <c r="L7" s="229"/>
      <c r="M7" s="229"/>
      <c r="N7" s="357"/>
      <c r="O7" s="237"/>
    </row>
    <row r="8" spans="1:15" s="38" customFormat="1" ht="15" customHeight="1">
      <c r="A8" s="72" t="s">
        <v>373</v>
      </c>
      <c r="B8" s="124" t="s">
        <v>477</v>
      </c>
      <c r="C8" s="237"/>
      <c r="D8" s="237"/>
      <c r="E8" s="237"/>
      <c r="F8" s="239"/>
      <c r="G8" s="229"/>
      <c r="H8" s="229"/>
      <c r="I8" s="229"/>
      <c r="J8" s="229"/>
      <c r="K8" s="229"/>
      <c r="L8" s="229"/>
      <c r="M8" s="229"/>
      <c r="N8" s="357"/>
      <c r="O8" s="237"/>
    </row>
    <row r="9" spans="1:15" s="38" customFormat="1" ht="12.75">
      <c r="A9" s="72" t="s">
        <v>374</v>
      </c>
      <c r="B9" s="79">
        <v>5</v>
      </c>
      <c r="C9" s="237"/>
      <c r="D9" s="237"/>
      <c r="E9" s="237"/>
      <c r="F9" s="239"/>
      <c r="G9" s="229"/>
      <c r="H9" s="229"/>
      <c r="I9" s="229"/>
      <c r="J9" s="229"/>
      <c r="K9" s="229"/>
      <c r="L9" s="229"/>
      <c r="M9" s="229"/>
      <c r="N9" s="357"/>
      <c r="O9" s="237"/>
    </row>
    <row r="10" spans="1:15" s="38" customFormat="1" ht="13.5" thickBot="1">
      <c r="A10" s="75" t="s">
        <v>292</v>
      </c>
      <c r="B10" s="80">
        <v>2</v>
      </c>
      <c r="C10" s="242"/>
      <c r="D10" s="242"/>
      <c r="E10" s="242"/>
      <c r="F10" s="243"/>
      <c r="G10" s="235"/>
      <c r="H10" s="235"/>
      <c r="I10" s="235"/>
      <c r="J10" s="235"/>
      <c r="K10" s="235"/>
      <c r="L10" s="235"/>
      <c r="M10" s="235"/>
      <c r="N10" s="358"/>
      <c r="O10" s="242"/>
    </row>
    <row r="11" spans="1:15" s="38" customFormat="1" ht="12.75">
      <c r="A11" s="70" t="s">
        <v>406</v>
      </c>
      <c r="B11" s="79">
        <v>68</v>
      </c>
      <c r="C11" s="236">
        <v>9.33</v>
      </c>
      <c r="D11" s="236">
        <v>9.34</v>
      </c>
      <c r="E11" s="236">
        <v>20.54</v>
      </c>
      <c r="F11" s="238">
        <v>102</v>
      </c>
      <c r="G11" s="228">
        <v>19.09</v>
      </c>
      <c r="H11" s="228">
        <v>1.25</v>
      </c>
      <c r="I11" s="228">
        <v>78.849999999999994</v>
      </c>
      <c r="J11" s="228">
        <v>19.920000000000002</v>
      </c>
      <c r="K11" s="228">
        <v>0.1</v>
      </c>
      <c r="L11" s="228">
        <v>0.04</v>
      </c>
      <c r="M11" s="228">
        <v>0</v>
      </c>
      <c r="N11" s="356">
        <v>0</v>
      </c>
      <c r="O11" s="320"/>
    </row>
    <row r="12" spans="1:15" s="38" customFormat="1" ht="12.75">
      <c r="A12" s="147" t="s">
        <v>571</v>
      </c>
      <c r="B12" s="79">
        <v>48</v>
      </c>
      <c r="C12" s="237"/>
      <c r="D12" s="237"/>
      <c r="E12" s="237"/>
      <c r="F12" s="239"/>
      <c r="G12" s="229"/>
      <c r="H12" s="229"/>
      <c r="I12" s="229"/>
      <c r="J12" s="229"/>
      <c r="K12" s="229"/>
      <c r="L12" s="229"/>
      <c r="M12" s="229"/>
      <c r="N12" s="357"/>
      <c r="O12" s="326"/>
    </row>
    <row r="13" spans="1:15" s="38" customFormat="1" ht="13.5" thickBot="1">
      <c r="A13" s="148" t="s">
        <v>572</v>
      </c>
      <c r="B13" s="47" t="s">
        <v>500</v>
      </c>
      <c r="C13" s="242"/>
      <c r="D13" s="242"/>
      <c r="E13" s="242"/>
      <c r="F13" s="243"/>
      <c r="G13" s="235"/>
      <c r="H13" s="235"/>
      <c r="I13" s="235"/>
      <c r="J13" s="235"/>
      <c r="K13" s="235"/>
      <c r="L13" s="235"/>
      <c r="M13" s="235"/>
      <c r="N13" s="358"/>
      <c r="O13" s="321"/>
    </row>
    <row r="14" spans="1:15" s="38" customFormat="1" ht="25.5">
      <c r="A14" s="70" t="s">
        <v>273</v>
      </c>
      <c r="B14" s="73" t="s">
        <v>275</v>
      </c>
      <c r="C14" s="236">
        <v>1.4</v>
      </c>
      <c r="D14" s="236">
        <v>1.6</v>
      </c>
      <c r="E14" s="236">
        <v>16.399999999999999</v>
      </c>
      <c r="F14" s="238">
        <v>86</v>
      </c>
      <c r="G14" s="228">
        <v>66</v>
      </c>
      <c r="H14" s="228">
        <v>0.8</v>
      </c>
      <c r="I14" s="228">
        <v>50</v>
      </c>
      <c r="J14" s="228">
        <v>12</v>
      </c>
      <c r="K14" s="228">
        <v>0.02</v>
      </c>
      <c r="L14" s="228">
        <v>0.08</v>
      </c>
      <c r="M14" s="228">
        <v>0.6</v>
      </c>
      <c r="N14" s="356">
        <v>0</v>
      </c>
      <c r="O14" s="236"/>
    </row>
    <row r="15" spans="1:15" s="38" customFormat="1" ht="12.75">
      <c r="A15" s="147" t="s">
        <v>591</v>
      </c>
      <c r="B15" s="79">
        <v>1</v>
      </c>
      <c r="C15" s="237"/>
      <c r="D15" s="237"/>
      <c r="E15" s="237"/>
      <c r="F15" s="239"/>
      <c r="G15" s="229"/>
      <c r="H15" s="229"/>
      <c r="I15" s="229"/>
      <c r="J15" s="229"/>
      <c r="K15" s="229"/>
      <c r="L15" s="229"/>
      <c r="M15" s="229"/>
      <c r="N15" s="357"/>
      <c r="O15" s="237"/>
    </row>
    <row r="16" spans="1:15" s="38" customFormat="1" ht="12.75">
      <c r="A16" s="147" t="s">
        <v>590</v>
      </c>
      <c r="B16" s="79">
        <v>15</v>
      </c>
      <c r="C16" s="237"/>
      <c r="D16" s="237"/>
      <c r="E16" s="237"/>
      <c r="F16" s="239"/>
      <c r="G16" s="229"/>
      <c r="H16" s="229"/>
      <c r="I16" s="229"/>
      <c r="J16" s="229"/>
      <c r="K16" s="229"/>
      <c r="L16" s="229"/>
      <c r="M16" s="229"/>
      <c r="N16" s="357"/>
      <c r="O16" s="237"/>
    </row>
    <row r="17" spans="1:15" s="38" customFormat="1" ht="13.5" thickBot="1">
      <c r="A17" s="148" t="s">
        <v>589</v>
      </c>
      <c r="B17" s="80">
        <v>50</v>
      </c>
      <c r="C17" s="242"/>
      <c r="D17" s="242"/>
      <c r="E17" s="242"/>
      <c r="F17" s="243"/>
      <c r="G17" s="235"/>
      <c r="H17" s="235"/>
      <c r="I17" s="235"/>
      <c r="J17" s="235"/>
      <c r="K17" s="235"/>
      <c r="L17" s="235"/>
      <c r="M17" s="235"/>
      <c r="N17" s="358"/>
      <c r="O17" s="242"/>
    </row>
    <row r="18" spans="1:15" s="38" customFormat="1" ht="13.5" thickBot="1">
      <c r="A18" s="75" t="s">
        <v>226</v>
      </c>
      <c r="B18" s="76">
        <v>200</v>
      </c>
      <c r="C18" s="80">
        <v>5.13</v>
      </c>
      <c r="D18" s="80">
        <v>1.88</v>
      </c>
      <c r="E18" s="80">
        <v>7.38</v>
      </c>
      <c r="F18" s="81">
        <v>71.25</v>
      </c>
      <c r="G18" s="81">
        <v>155</v>
      </c>
      <c r="H18" s="81">
        <v>0.12</v>
      </c>
      <c r="I18" s="81">
        <v>118.75</v>
      </c>
      <c r="J18" s="81">
        <v>18.75</v>
      </c>
      <c r="K18" s="81">
        <v>0.04</v>
      </c>
      <c r="L18" s="81">
        <v>0</v>
      </c>
      <c r="M18" s="81">
        <v>0.7</v>
      </c>
      <c r="N18" s="80">
        <v>11</v>
      </c>
      <c r="O18" s="80"/>
    </row>
    <row r="19" spans="1:15" s="38" customFormat="1" ht="13.5" thickBot="1">
      <c r="A19" s="75" t="s">
        <v>375</v>
      </c>
      <c r="B19" s="76">
        <v>200</v>
      </c>
      <c r="C19" s="80">
        <v>4.4000000000000004</v>
      </c>
      <c r="D19" s="80">
        <v>1.6</v>
      </c>
      <c r="E19" s="80">
        <v>63</v>
      </c>
      <c r="F19" s="81">
        <v>192</v>
      </c>
      <c r="G19" s="81">
        <v>16</v>
      </c>
      <c r="H19" s="81">
        <v>1.2</v>
      </c>
      <c r="I19" s="81">
        <v>56</v>
      </c>
      <c r="J19" s="81">
        <v>84</v>
      </c>
      <c r="K19" s="81">
        <v>0.08</v>
      </c>
      <c r="L19" s="81">
        <v>0.2</v>
      </c>
      <c r="M19" s="81">
        <v>20</v>
      </c>
      <c r="N19" s="80">
        <v>0</v>
      </c>
      <c r="O19" s="80"/>
    </row>
    <row r="20" spans="1:15" s="86" customFormat="1" ht="13.5" thickBot="1">
      <c r="A20" s="82" t="s">
        <v>203</v>
      </c>
      <c r="B20" s="83"/>
      <c r="C20" s="102">
        <f t="shared" ref="C20:N20" si="0">SUM(C6:C19)</f>
        <v>28.61</v>
      </c>
      <c r="D20" s="102">
        <f t="shared" si="0"/>
        <v>28.52</v>
      </c>
      <c r="E20" s="102">
        <f t="shared" si="0"/>
        <v>147.06</v>
      </c>
      <c r="F20" s="101">
        <f t="shared" si="0"/>
        <v>663.65</v>
      </c>
      <c r="G20" s="101">
        <f t="shared" si="0"/>
        <v>388.59000000000003</v>
      </c>
      <c r="H20" s="101">
        <f t="shared" si="0"/>
        <v>4.38</v>
      </c>
      <c r="I20" s="101">
        <f t="shared" si="0"/>
        <v>303.60000000000002</v>
      </c>
      <c r="J20" s="101">
        <f t="shared" si="0"/>
        <v>149.23000000000002</v>
      </c>
      <c r="K20" s="101">
        <f t="shared" si="0"/>
        <v>0.35000000000000003</v>
      </c>
      <c r="L20" s="101">
        <f t="shared" si="0"/>
        <v>0.33</v>
      </c>
      <c r="M20" s="101">
        <f t="shared" si="0"/>
        <v>21.3</v>
      </c>
      <c r="N20" s="102">
        <f t="shared" si="0"/>
        <v>11.11</v>
      </c>
      <c r="O20" s="83"/>
    </row>
    <row r="21" spans="1:15" s="38" customFormat="1" ht="13.5" thickBot="1">
      <c r="A21" s="97" t="s">
        <v>277</v>
      </c>
      <c r="B21" s="76"/>
      <c r="C21" s="76"/>
      <c r="D21" s="76"/>
      <c r="E21" s="76"/>
      <c r="F21" s="78"/>
      <c r="G21" s="78"/>
      <c r="H21" s="78"/>
      <c r="I21" s="78"/>
      <c r="J21" s="78"/>
      <c r="K21" s="78"/>
      <c r="L21" s="78"/>
      <c r="M21" s="78"/>
      <c r="N21" s="76"/>
      <c r="O21" s="76"/>
    </row>
    <row r="22" spans="1:15" s="38" customFormat="1" ht="25.5">
      <c r="A22" s="70" t="s">
        <v>376</v>
      </c>
      <c r="B22" s="73">
        <v>100</v>
      </c>
      <c r="C22" s="236">
        <v>5.4</v>
      </c>
      <c r="D22" s="236">
        <v>14.2</v>
      </c>
      <c r="E22" s="236">
        <v>7.2</v>
      </c>
      <c r="F22" s="238">
        <v>178</v>
      </c>
      <c r="G22" s="228">
        <v>168</v>
      </c>
      <c r="H22" s="228">
        <v>1.7</v>
      </c>
      <c r="I22" s="228">
        <v>111</v>
      </c>
      <c r="J22" s="228">
        <v>24</v>
      </c>
      <c r="K22" s="228">
        <v>0.02</v>
      </c>
      <c r="L22" s="228">
        <v>0.1</v>
      </c>
      <c r="M22" s="228">
        <v>6</v>
      </c>
      <c r="N22" s="356">
        <v>0.05</v>
      </c>
      <c r="O22" s="236"/>
    </row>
    <row r="23" spans="1:15" s="38" customFormat="1" ht="12.75">
      <c r="A23" s="72" t="s">
        <v>126</v>
      </c>
      <c r="B23" s="125" t="s">
        <v>501</v>
      </c>
      <c r="C23" s="237"/>
      <c r="D23" s="237"/>
      <c r="E23" s="237"/>
      <c r="F23" s="239"/>
      <c r="G23" s="229"/>
      <c r="H23" s="229"/>
      <c r="I23" s="229"/>
      <c r="J23" s="229"/>
      <c r="K23" s="229"/>
      <c r="L23" s="229"/>
      <c r="M23" s="229"/>
      <c r="N23" s="357"/>
      <c r="O23" s="237"/>
    </row>
    <row r="24" spans="1:15" s="38" customFormat="1" ht="12.75">
      <c r="A24" s="72" t="s">
        <v>377</v>
      </c>
      <c r="B24" s="79">
        <v>15</v>
      </c>
      <c r="C24" s="237"/>
      <c r="D24" s="237"/>
      <c r="E24" s="237"/>
      <c r="F24" s="239"/>
      <c r="G24" s="229"/>
      <c r="H24" s="229"/>
      <c r="I24" s="229"/>
      <c r="J24" s="229"/>
      <c r="K24" s="229"/>
      <c r="L24" s="229"/>
      <c r="M24" s="229"/>
      <c r="N24" s="357"/>
      <c r="O24" s="237"/>
    </row>
    <row r="25" spans="1:15" s="38" customFormat="1" ht="13.5" thickBot="1">
      <c r="A25" s="75" t="s">
        <v>307</v>
      </c>
      <c r="B25" s="47" t="s">
        <v>502</v>
      </c>
      <c r="C25" s="242"/>
      <c r="D25" s="242"/>
      <c r="E25" s="242"/>
      <c r="F25" s="243"/>
      <c r="G25" s="235"/>
      <c r="H25" s="235"/>
      <c r="I25" s="235"/>
      <c r="J25" s="235"/>
      <c r="K25" s="235"/>
      <c r="L25" s="235"/>
      <c r="M25" s="235"/>
      <c r="N25" s="358"/>
      <c r="O25" s="242"/>
    </row>
    <row r="26" spans="1:15" s="38" customFormat="1" ht="25.5">
      <c r="A26" s="70" t="s">
        <v>378</v>
      </c>
      <c r="B26" s="160" t="s">
        <v>625</v>
      </c>
      <c r="C26" s="236">
        <v>2.2999999999999998</v>
      </c>
      <c r="D26" s="236">
        <v>6.3</v>
      </c>
      <c r="E26" s="236">
        <v>10.3</v>
      </c>
      <c r="F26" s="238">
        <v>109</v>
      </c>
      <c r="G26" s="228">
        <v>75.180000000000007</v>
      </c>
      <c r="H26" s="228">
        <v>14.7</v>
      </c>
      <c r="I26" s="228">
        <v>34.229999999999997</v>
      </c>
      <c r="J26" s="228">
        <v>0.98</v>
      </c>
      <c r="K26" s="228">
        <v>0.03</v>
      </c>
      <c r="L26" s="228">
        <v>0.03</v>
      </c>
      <c r="M26" s="228">
        <v>9.5</v>
      </c>
      <c r="N26" s="356">
        <v>0.98</v>
      </c>
      <c r="O26" s="236"/>
    </row>
    <row r="27" spans="1:15" s="38" customFormat="1" ht="25.5">
      <c r="A27" s="70" t="s">
        <v>379</v>
      </c>
      <c r="B27" s="79"/>
      <c r="C27" s="237"/>
      <c r="D27" s="237"/>
      <c r="E27" s="237"/>
      <c r="F27" s="239"/>
      <c r="G27" s="229"/>
      <c r="H27" s="229"/>
      <c r="I27" s="229"/>
      <c r="J27" s="229"/>
      <c r="K27" s="229"/>
      <c r="L27" s="229"/>
      <c r="M27" s="229"/>
      <c r="N27" s="357"/>
      <c r="O27" s="237"/>
    </row>
    <row r="28" spans="1:15" s="38" customFormat="1" ht="25.5">
      <c r="A28" s="72" t="s">
        <v>380</v>
      </c>
      <c r="B28" s="79" t="s">
        <v>503</v>
      </c>
      <c r="C28" s="237"/>
      <c r="D28" s="237"/>
      <c r="E28" s="237"/>
      <c r="F28" s="239"/>
      <c r="G28" s="229"/>
      <c r="H28" s="229"/>
      <c r="I28" s="229"/>
      <c r="J28" s="229"/>
      <c r="K28" s="229"/>
      <c r="L28" s="229"/>
      <c r="M28" s="229"/>
      <c r="N28" s="357"/>
      <c r="O28" s="237"/>
    </row>
    <row r="29" spans="1:15" s="38" customFormat="1" ht="12.75">
      <c r="A29" s="72" t="s">
        <v>212</v>
      </c>
      <c r="B29" s="79" t="s">
        <v>504</v>
      </c>
      <c r="C29" s="237"/>
      <c r="D29" s="237"/>
      <c r="E29" s="237"/>
      <c r="F29" s="239"/>
      <c r="G29" s="229"/>
      <c r="H29" s="229"/>
      <c r="I29" s="229"/>
      <c r="J29" s="229"/>
      <c r="K29" s="229"/>
      <c r="L29" s="229"/>
      <c r="M29" s="229"/>
      <c r="N29" s="357"/>
      <c r="O29" s="237"/>
    </row>
    <row r="30" spans="1:15" s="38" customFormat="1" ht="14.25" customHeight="1">
      <c r="A30" s="72" t="s">
        <v>125</v>
      </c>
      <c r="B30" s="124" t="s">
        <v>463</v>
      </c>
      <c r="C30" s="237"/>
      <c r="D30" s="237"/>
      <c r="E30" s="237"/>
      <c r="F30" s="239"/>
      <c r="G30" s="229"/>
      <c r="H30" s="229"/>
      <c r="I30" s="229"/>
      <c r="J30" s="229"/>
      <c r="K30" s="229"/>
      <c r="L30" s="229"/>
      <c r="M30" s="229"/>
      <c r="N30" s="357"/>
      <c r="O30" s="237"/>
    </row>
    <row r="31" spans="1:15" s="38" customFormat="1" ht="15" customHeight="1">
      <c r="A31" s="72" t="s">
        <v>206</v>
      </c>
      <c r="B31" s="79" t="s">
        <v>443</v>
      </c>
      <c r="C31" s="237"/>
      <c r="D31" s="237"/>
      <c r="E31" s="237"/>
      <c r="F31" s="239"/>
      <c r="G31" s="229"/>
      <c r="H31" s="229"/>
      <c r="I31" s="229"/>
      <c r="J31" s="229"/>
      <c r="K31" s="229"/>
      <c r="L31" s="229"/>
      <c r="M31" s="229"/>
      <c r="N31" s="357"/>
      <c r="O31" s="237"/>
    </row>
    <row r="32" spans="1:15" s="38" customFormat="1" ht="12.75">
      <c r="A32" s="72" t="s">
        <v>194</v>
      </c>
      <c r="B32" s="79">
        <v>5</v>
      </c>
      <c r="C32" s="237"/>
      <c r="D32" s="237"/>
      <c r="E32" s="237"/>
      <c r="F32" s="239"/>
      <c r="G32" s="229"/>
      <c r="H32" s="229"/>
      <c r="I32" s="229"/>
      <c r="J32" s="229"/>
      <c r="K32" s="229"/>
      <c r="L32" s="229"/>
      <c r="M32" s="229"/>
      <c r="N32" s="357"/>
      <c r="O32" s="237"/>
    </row>
    <row r="33" spans="1:15" s="38" customFormat="1" ht="12.75">
      <c r="A33" s="72" t="s">
        <v>231</v>
      </c>
      <c r="B33" s="79">
        <v>2</v>
      </c>
      <c r="C33" s="237"/>
      <c r="D33" s="237"/>
      <c r="E33" s="237"/>
      <c r="F33" s="239"/>
      <c r="G33" s="229"/>
      <c r="H33" s="229"/>
      <c r="I33" s="229"/>
      <c r="J33" s="229"/>
      <c r="K33" s="229"/>
      <c r="L33" s="229"/>
      <c r="M33" s="229"/>
      <c r="N33" s="357"/>
      <c r="O33" s="237"/>
    </row>
    <row r="34" spans="1:15" s="38" customFormat="1" ht="12.75">
      <c r="A34" s="72" t="s">
        <v>529</v>
      </c>
      <c r="B34" s="79">
        <v>1.8</v>
      </c>
      <c r="C34" s="237"/>
      <c r="D34" s="237"/>
      <c r="E34" s="237"/>
      <c r="F34" s="239"/>
      <c r="G34" s="229"/>
      <c r="H34" s="229"/>
      <c r="I34" s="229"/>
      <c r="J34" s="229"/>
      <c r="K34" s="229"/>
      <c r="L34" s="229"/>
      <c r="M34" s="229"/>
      <c r="N34" s="357"/>
      <c r="O34" s="237"/>
    </row>
    <row r="35" spans="1:15" s="38" customFormat="1" ht="12.75">
      <c r="A35" s="72" t="s">
        <v>196</v>
      </c>
      <c r="B35" s="79">
        <v>15</v>
      </c>
      <c r="C35" s="237"/>
      <c r="D35" s="237"/>
      <c r="E35" s="237"/>
      <c r="F35" s="239"/>
      <c r="G35" s="229"/>
      <c r="H35" s="229"/>
      <c r="I35" s="229"/>
      <c r="J35" s="229"/>
      <c r="K35" s="229"/>
      <c r="L35" s="229"/>
      <c r="M35" s="229"/>
      <c r="N35" s="357"/>
      <c r="O35" s="237"/>
    </row>
    <row r="36" spans="1:15" s="38" customFormat="1" ht="13.5" thickBot="1">
      <c r="A36" s="75" t="s">
        <v>381</v>
      </c>
      <c r="B36" s="80">
        <v>36</v>
      </c>
      <c r="C36" s="242"/>
      <c r="D36" s="242"/>
      <c r="E36" s="242"/>
      <c r="F36" s="243"/>
      <c r="G36" s="235"/>
      <c r="H36" s="235"/>
      <c r="I36" s="235"/>
      <c r="J36" s="235"/>
      <c r="K36" s="235"/>
      <c r="L36" s="235"/>
      <c r="M36" s="235"/>
      <c r="N36" s="358"/>
      <c r="O36" s="242"/>
    </row>
    <row r="37" spans="1:15" s="38" customFormat="1" ht="25.5">
      <c r="A37" s="70" t="s">
        <v>505</v>
      </c>
      <c r="B37" s="73">
        <v>100</v>
      </c>
      <c r="C37" s="236">
        <v>13.5</v>
      </c>
      <c r="D37" s="236">
        <v>16.3</v>
      </c>
      <c r="E37" s="236">
        <v>15.5</v>
      </c>
      <c r="F37" s="238">
        <v>265</v>
      </c>
      <c r="G37" s="228">
        <v>10.5</v>
      </c>
      <c r="H37" s="228">
        <v>22.2</v>
      </c>
      <c r="I37" s="228">
        <v>0</v>
      </c>
      <c r="J37" s="228">
        <v>1.5</v>
      </c>
      <c r="K37" s="228">
        <v>0.6</v>
      </c>
      <c r="L37" s="228">
        <v>0.2</v>
      </c>
      <c r="M37" s="228">
        <v>2.4</v>
      </c>
      <c r="N37" s="356">
        <v>0.8</v>
      </c>
      <c r="O37" s="236"/>
    </row>
    <row r="38" spans="1:15" s="38" customFormat="1" ht="12.75">
      <c r="A38" s="72" t="s">
        <v>407</v>
      </c>
      <c r="B38" s="125" t="s">
        <v>506</v>
      </c>
      <c r="C38" s="237"/>
      <c r="D38" s="237"/>
      <c r="E38" s="237"/>
      <c r="F38" s="239"/>
      <c r="G38" s="229"/>
      <c r="H38" s="229"/>
      <c r="I38" s="229"/>
      <c r="J38" s="229"/>
      <c r="K38" s="229"/>
      <c r="L38" s="229"/>
      <c r="M38" s="229"/>
      <c r="N38" s="357"/>
      <c r="O38" s="237"/>
    </row>
    <row r="39" spans="1:15" s="38" customFormat="1" ht="12.75">
      <c r="A39" s="72" t="s">
        <v>408</v>
      </c>
      <c r="B39" s="79">
        <v>16</v>
      </c>
      <c r="C39" s="237"/>
      <c r="D39" s="237"/>
      <c r="E39" s="237"/>
      <c r="F39" s="239"/>
      <c r="G39" s="229"/>
      <c r="H39" s="229"/>
      <c r="I39" s="229"/>
      <c r="J39" s="229"/>
      <c r="K39" s="229"/>
      <c r="L39" s="229"/>
      <c r="M39" s="229"/>
      <c r="N39" s="357"/>
      <c r="O39" s="237"/>
    </row>
    <row r="40" spans="1:15" s="38" customFormat="1" ht="12.75">
      <c r="A40" s="72" t="s">
        <v>409</v>
      </c>
      <c r="B40" s="79">
        <v>20</v>
      </c>
      <c r="C40" s="237"/>
      <c r="D40" s="237"/>
      <c r="E40" s="237"/>
      <c r="F40" s="239"/>
      <c r="G40" s="229"/>
      <c r="H40" s="229"/>
      <c r="I40" s="229"/>
      <c r="J40" s="229"/>
      <c r="K40" s="229"/>
      <c r="L40" s="229"/>
      <c r="M40" s="229"/>
      <c r="N40" s="357"/>
      <c r="O40" s="237"/>
    </row>
    <row r="41" spans="1:15" s="38" customFormat="1" ht="12.75">
      <c r="A41" s="72" t="s">
        <v>410</v>
      </c>
      <c r="B41" s="79">
        <v>10</v>
      </c>
      <c r="C41" s="237"/>
      <c r="D41" s="237"/>
      <c r="E41" s="237"/>
      <c r="F41" s="239"/>
      <c r="G41" s="229"/>
      <c r="H41" s="229"/>
      <c r="I41" s="229"/>
      <c r="J41" s="229"/>
      <c r="K41" s="229"/>
      <c r="L41" s="229"/>
      <c r="M41" s="229"/>
      <c r="N41" s="357"/>
      <c r="O41" s="237"/>
    </row>
    <row r="42" spans="1:15" s="38" customFormat="1" ht="12.75">
      <c r="A42" s="72" t="s">
        <v>411</v>
      </c>
      <c r="B42" s="79">
        <v>6</v>
      </c>
      <c r="C42" s="237"/>
      <c r="D42" s="237"/>
      <c r="E42" s="237"/>
      <c r="F42" s="239"/>
      <c r="G42" s="229"/>
      <c r="H42" s="229"/>
      <c r="I42" s="229"/>
      <c r="J42" s="229"/>
      <c r="K42" s="229"/>
      <c r="L42" s="229"/>
      <c r="M42" s="229"/>
      <c r="N42" s="357"/>
      <c r="O42" s="237"/>
    </row>
    <row r="43" spans="1:15" s="38" customFormat="1" ht="12.75">
      <c r="A43" s="72" t="s">
        <v>356</v>
      </c>
      <c r="B43" s="79">
        <v>2</v>
      </c>
      <c r="C43" s="237"/>
      <c r="D43" s="237"/>
      <c r="E43" s="237"/>
      <c r="F43" s="239"/>
      <c r="G43" s="229"/>
      <c r="H43" s="229"/>
      <c r="I43" s="229"/>
      <c r="J43" s="229"/>
      <c r="K43" s="229"/>
      <c r="L43" s="229"/>
      <c r="M43" s="229"/>
      <c r="N43" s="357"/>
      <c r="O43" s="237"/>
    </row>
    <row r="44" spans="1:15" s="38" customFormat="1" ht="15" customHeight="1" thickBot="1">
      <c r="A44" s="190" t="s">
        <v>354</v>
      </c>
      <c r="B44" s="124" t="s">
        <v>443</v>
      </c>
      <c r="C44" s="237"/>
      <c r="D44" s="237"/>
      <c r="E44" s="237"/>
      <c r="F44" s="239"/>
      <c r="G44" s="229"/>
      <c r="H44" s="229"/>
      <c r="I44" s="229"/>
      <c r="J44" s="229"/>
      <c r="K44" s="229"/>
      <c r="L44" s="229"/>
      <c r="M44" s="229"/>
      <c r="N44" s="357"/>
      <c r="O44" s="237"/>
    </row>
    <row r="45" spans="1:15" s="38" customFormat="1" ht="25.5">
      <c r="A45" s="70" t="s">
        <v>289</v>
      </c>
      <c r="B45" s="202">
        <v>150</v>
      </c>
      <c r="C45" s="236">
        <v>3.6</v>
      </c>
      <c r="D45" s="236">
        <v>8.3000000000000007</v>
      </c>
      <c r="E45" s="236">
        <v>29.66</v>
      </c>
      <c r="F45" s="238">
        <v>150.4</v>
      </c>
      <c r="G45" s="228">
        <v>6.75</v>
      </c>
      <c r="H45" s="228">
        <v>21.9</v>
      </c>
      <c r="I45" s="228">
        <v>0</v>
      </c>
      <c r="J45" s="228">
        <v>1.1000000000000001</v>
      </c>
      <c r="K45" s="228">
        <v>0.04</v>
      </c>
      <c r="L45" s="228">
        <v>0.23</v>
      </c>
      <c r="M45" s="228">
        <v>0.11</v>
      </c>
      <c r="N45" s="356">
        <v>0.11</v>
      </c>
      <c r="O45" s="236"/>
    </row>
    <row r="46" spans="1:15" s="38" customFormat="1" ht="12.75">
      <c r="A46" s="72" t="s">
        <v>290</v>
      </c>
      <c r="B46" s="79">
        <v>52.5</v>
      </c>
      <c r="C46" s="237"/>
      <c r="D46" s="237"/>
      <c r="E46" s="237"/>
      <c r="F46" s="239"/>
      <c r="G46" s="229"/>
      <c r="H46" s="229"/>
      <c r="I46" s="229"/>
      <c r="J46" s="229"/>
      <c r="K46" s="229"/>
      <c r="L46" s="229"/>
      <c r="M46" s="229"/>
      <c r="N46" s="357"/>
      <c r="O46" s="237"/>
    </row>
    <row r="47" spans="1:15" s="38" customFormat="1" ht="25.5">
      <c r="A47" s="72" t="s">
        <v>291</v>
      </c>
      <c r="B47" s="79">
        <v>5</v>
      </c>
      <c r="C47" s="237"/>
      <c r="D47" s="237"/>
      <c r="E47" s="237"/>
      <c r="F47" s="239"/>
      <c r="G47" s="229"/>
      <c r="H47" s="229"/>
      <c r="I47" s="229"/>
      <c r="J47" s="229"/>
      <c r="K47" s="229"/>
      <c r="L47" s="229"/>
      <c r="M47" s="229"/>
      <c r="N47" s="357"/>
      <c r="O47" s="237"/>
    </row>
    <row r="48" spans="1:15" s="38" customFormat="1" ht="13.5" thickBot="1">
      <c r="A48" s="75" t="s">
        <v>292</v>
      </c>
      <c r="B48" s="80">
        <v>1.5</v>
      </c>
      <c r="C48" s="242"/>
      <c r="D48" s="242"/>
      <c r="E48" s="242"/>
      <c r="F48" s="243"/>
      <c r="G48" s="235"/>
      <c r="H48" s="235"/>
      <c r="I48" s="235"/>
      <c r="J48" s="235"/>
      <c r="K48" s="235"/>
      <c r="L48" s="235"/>
      <c r="M48" s="235"/>
      <c r="N48" s="358"/>
      <c r="O48" s="242"/>
    </row>
    <row r="49" spans="1:15" s="38" customFormat="1" ht="13.5" thickBot="1">
      <c r="A49" s="97" t="s">
        <v>520</v>
      </c>
      <c r="B49" s="76">
        <v>200</v>
      </c>
      <c r="C49" s="80">
        <v>0.6</v>
      </c>
      <c r="D49" s="80">
        <v>0</v>
      </c>
      <c r="E49" s="80">
        <v>36.4</v>
      </c>
      <c r="F49" s="81">
        <v>144</v>
      </c>
      <c r="G49" s="81">
        <v>14</v>
      </c>
      <c r="H49" s="81">
        <v>2.8</v>
      </c>
      <c r="I49" s="81">
        <v>14</v>
      </c>
      <c r="J49" s="81">
        <v>8</v>
      </c>
      <c r="K49" s="81">
        <v>0.02</v>
      </c>
      <c r="L49" s="81">
        <v>0.2</v>
      </c>
      <c r="M49" s="81">
        <v>4</v>
      </c>
      <c r="N49" s="80">
        <v>0</v>
      </c>
      <c r="O49" s="76"/>
    </row>
    <row r="50" spans="1:15" s="38" customFormat="1" ht="26.25" thickBot="1">
      <c r="A50" s="75" t="s">
        <v>225</v>
      </c>
      <c r="B50" s="76">
        <v>90</v>
      </c>
      <c r="C50" s="80">
        <v>7.1</v>
      </c>
      <c r="D50" s="80">
        <v>0.92</v>
      </c>
      <c r="E50" s="80">
        <v>43.43</v>
      </c>
      <c r="F50" s="81">
        <v>211.5</v>
      </c>
      <c r="G50" s="81">
        <v>127.8</v>
      </c>
      <c r="H50" s="81">
        <v>3.11</v>
      </c>
      <c r="I50" s="81">
        <v>139.5</v>
      </c>
      <c r="J50" s="81">
        <v>43.2</v>
      </c>
      <c r="K50" s="81">
        <v>0.34</v>
      </c>
      <c r="L50" s="81">
        <v>0.28999999999999998</v>
      </c>
      <c r="M50" s="81">
        <v>0.24</v>
      </c>
      <c r="N50" s="80">
        <v>0.18</v>
      </c>
      <c r="O50" s="80"/>
    </row>
    <row r="51" spans="1:15" s="38" customFormat="1" ht="13.5" thickBot="1">
      <c r="A51" s="148" t="s">
        <v>573</v>
      </c>
      <c r="B51" s="76">
        <v>260</v>
      </c>
      <c r="C51" s="80">
        <v>6.67</v>
      </c>
      <c r="D51" s="80">
        <v>5.75</v>
      </c>
      <c r="E51" s="80">
        <v>57</v>
      </c>
      <c r="F51" s="81">
        <v>308.2</v>
      </c>
      <c r="G51" s="81">
        <v>250.47</v>
      </c>
      <c r="H51" s="81">
        <v>2.0699999999999998</v>
      </c>
      <c r="I51" s="81">
        <v>186.3</v>
      </c>
      <c r="J51" s="81">
        <v>28.98</v>
      </c>
      <c r="K51" s="81">
        <v>0.04</v>
      </c>
      <c r="L51" s="81">
        <v>0.1</v>
      </c>
      <c r="M51" s="81">
        <v>2.0699999999999998</v>
      </c>
      <c r="N51" s="80">
        <v>0</v>
      </c>
      <c r="O51" s="80"/>
    </row>
    <row r="52" spans="1:15" s="86" customFormat="1" ht="13.5" thickBot="1">
      <c r="A52" s="82" t="s">
        <v>203</v>
      </c>
      <c r="B52" s="83"/>
      <c r="C52" s="102">
        <f t="shared" ref="C52:N52" si="1">SUM(C22:C51)</f>
        <v>39.17</v>
      </c>
      <c r="D52" s="102">
        <f t="shared" si="1"/>
        <v>51.769999999999996</v>
      </c>
      <c r="E52" s="102">
        <f t="shared" si="1"/>
        <v>199.49</v>
      </c>
      <c r="F52" s="101">
        <f t="shared" si="1"/>
        <v>1366.1000000000001</v>
      </c>
      <c r="G52" s="101">
        <f t="shared" si="1"/>
        <v>652.70000000000005</v>
      </c>
      <c r="H52" s="101">
        <f t="shared" si="1"/>
        <v>68.47999999999999</v>
      </c>
      <c r="I52" s="101">
        <f t="shared" si="1"/>
        <v>485.03000000000003</v>
      </c>
      <c r="J52" s="101">
        <f t="shared" si="1"/>
        <v>107.76</v>
      </c>
      <c r="K52" s="101">
        <f t="shared" si="1"/>
        <v>1.0900000000000001</v>
      </c>
      <c r="L52" s="101">
        <f t="shared" si="1"/>
        <v>1.1500000000000001</v>
      </c>
      <c r="M52" s="101">
        <f t="shared" si="1"/>
        <v>24.319999999999997</v>
      </c>
      <c r="N52" s="102">
        <f t="shared" si="1"/>
        <v>2.12</v>
      </c>
      <c r="O52" s="83"/>
    </row>
    <row r="53" spans="1:15" s="38" customFormat="1" ht="13.5" thickBot="1">
      <c r="A53" s="97" t="s">
        <v>227</v>
      </c>
      <c r="B53" s="76"/>
      <c r="C53" s="76"/>
      <c r="D53" s="76"/>
      <c r="E53" s="76"/>
      <c r="F53" s="78"/>
      <c r="G53" s="78"/>
      <c r="H53" s="78"/>
      <c r="I53" s="78"/>
      <c r="J53" s="78"/>
      <c r="K53" s="78"/>
      <c r="L53" s="78"/>
      <c r="M53" s="78"/>
      <c r="N53" s="76"/>
      <c r="O53" s="76"/>
    </row>
    <row r="54" spans="1:15" s="38" customFormat="1" ht="25.5">
      <c r="A54" s="70" t="s">
        <v>382</v>
      </c>
      <c r="B54" s="130" t="s">
        <v>507</v>
      </c>
      <c r="C54" s="236">
        <v>10</v>
      </c>
      <c r="D54" s="236">
        <v>13.6</v>
      </c>
      <c r="E54" s="236">
        <v>42.7</v>
      </c>
      <c r="F54" s="238">
        <v>322.2</v>
      </c>
      <c r="G54" s="228">
        <v>95.5</v>
      </c>
      <c r="H54" s="228">
        <v>1</v>
      </c>
      <c r="I54" s="228">
        <v>118.5</v>
      </c>
      <c r="J54" s="228">
        <v>18.3</v>
      </c>
      <c r="K54" s="228">
        <v>0.3</v>
      </c>
      <c r="L54" s="228">
        <v>0.5</v>
      </c>
      <c r="M54" s="228">
        <v>0.5</v>
      </c>
      <c r="N54" s="356">
        <v>0.1</v>
      </c>
      <c r="O54" s="236"/>
    </row>
    <row r="55" spans="1:15" s="38" customFormat="1" ht="12.75">
      <c r="A55" s="72" t="s">
        <v>530</v>
      </c>
      <c r="B55" s="79">
        <v>42.3</v>
      </c>
      <c r="C55" s="237"/>
      <c r="D55" s="237"/>
      <c r="E55" s="237"/>
      <c r="F55" s="239"/>
      <c r="G55" s="229"/>
      <c r="H55" s="229"/>
      <c r="I55" s="229"/>
      <c r="J55" s="229"/>
      <c r="K55" s="229"/>
      <c r="L55" s="229"/>
      <c r="M55" s="229"/>
      <c r="N55" s="357"/>
      <c r="O55" s="237"/>
    </row>
    <row r="56" spans="1:15" s="38" customFormat="1" ht="12.75">
      <c r="A56" s="72" t="s">
        <v>531</v>
      </c>
      <c r="B56" s="79">
        <v>2</v>
      </c>
      <c r="C56" s="237"/>
      <c r="D56" s="237"/>
      <c r="E56" s="237"/>
      <c r="F56" s="239"/>
      <c r="G56" s="229"/>
      <c r="H56" s="229"/>
      <c r="I56" s="229"/>
      <c r="J56" s="229"/>
      <c r="K56" s="229"/>
      <c r="L56" s="229"/>
      <c r="M56" s="229"/>
      <c r="N56" s="357"/>
      <c r="O56" s="237"/>
    </row>
    <row r="57" spans="1:15" s="38" customFormat="1" ht="12.75">
      <c r="A57" s="44" t="s">
        <v>532</v>
      </c>
      <c r="B57" s="79">
        <v>42.3</v>
      </c>
      <c r="C57" s="237"/>
      <c r="D57" s="237"/>
      <c r="E57" s="237"/>
      <c r="F57" s="239"/>
      <c r="G57" s="229"/>
      <c r="H57" s="229"/>
      <c r="I57" s="229"/>
      <c r="J57" s="229"/>
      <c r="K57" s="229"/>
      <c r="L57" s="229"/>
      <c r="M57" s="229"/>
      <c r="N57" s="357"/>
      <c r="O57" s="237"/>
    </row>
    <row r="58" spans="1:15" s="38" customFormat="1" ht="12.75">
      <c r="A58" s="72" t="s">
        <v>533</v>
      </c>
      <c r="B58" s="79">
        <v>1.2</v>
      </c>
      <c r="C58" s="237"/>
      <c r="D58" s="237"/>
      <c r="E58" s="237"/>
      <c r="F58" s="239"/>
      <c r="G58" s="229"/>
      <c r="H58" s="229"/>
      <c r="I58" s="229"/>
      <c r="J58" s="229"/>
      <c r="K58" s="229"/>
      <c r="L58" s="229"/>
      <c r="M58" s="229"/>
      <c r="N58" s="357"/>
      <c r="O58" s="237"/>
    </row>
    <row r="59" spans="1:15" s="38" customFormat="1" ht="12.75">
      <c r="A59" s="72" t="s">
        <v>9</v>
      </c>
      <c r="B59" s="79">
        <v>1.5</v>
      </c>
      <c r="C59" s="237"/>
      <c r="D59" s="237"/>
      <c r="E59" s="237"/>
      <c r="F59" s="239"/>
      <c r="G59" s="229"/>
      <c r="H59" s="229"/>
      <c r="I59" s="229"/>
      <c r="J59" s="229"/>
      <c r="K59" s="229"/>
      <c r="L59" s="229"/>
      <c r="M59" s="229"/>
      <c r="N59" s="357"/>
      <c r="O59" s="237"/>
    </row>
    <row r="60" spans="1:15" s="38" customFormat="1" ht="12.75">
      <c r="A60" s="72" t="s">
        <v>231</v>
      </c>
      <c r="B60" s="79">
        <v>0.8</v>
      </c>
      <c r="C60" s="237"/>
      <c r="D60" s="237"/>
      <c r="E60" s="237"/>
      <c r="F60" s="239"/>
      <c r="G60" s="229"/>
      <c r="H60" s="229"/>
      <c r="I60" s="229"/>
      <c r="J60" s="229"/>
      <c r="K60" s="229"/>
      <c r="L60" s="229"/>
      <c r="M60" s="229"/>
      <c r="N60" s="357"/>
      <c r="O60" s="237"/>
    </row>
    <row r="61" spans="1:15" s="38" customFormat="1" ht="12.75">
      <c r="A61" s="72" t="s">
        <v>208</v>
      </c>
      <c r="B61" s="79">
        <v>4</v>
      </c>
      <c r="C61" s="237"/>
      <c r="D61" s="237"/>
      <c r="E61" s="237"/>
      <c r="F61" s="239"/>
      <c r="G61" s="229"/>
      <c r="H61" s="229"/>
      <c r="I61" s="229"/>
      <c r="J61" s="229"/>
      <c r="K61" s="229"/>
      <c r="L61" s="229"/>
      <c r="M61" s="229"/>
      <c r="N61" s="357"/>
      <c r="O61" s="237"/>
    </row>
    <row r="62" spans="1:15" s="38" customFormat="1" ht="13.5" thickBot="1">
      <c r="A62" s="75" t="s">
        <v>534</v>
      </c>
      <c r="B62" s="80">
        <v>10</v>
      </c>
      <c r="C62" s="242"/>
      <c r="D62" s="242"/>
      <c r="E62" s="242"/>
      <c r="F62" s="243"/>
      <c r="G62" s="235"/>
      <c r="H62" s="235"/>
      <c r="I62" s="235"/>
      <c r="J62" s="235"/>
      <c r="K62" s="235"/>
      <c r="L62" s="235"/>
      <c r="M62" s="235"/>
      <c r="N62" s="358"/>
      <c r="O62" s="242"/>
    </row>
    <row r="63" spans="1:15" s="38" customFormat="1" ht="13.5" thickBot="1">
      <c r="A63" s="75" t="s">
        <v>224</v>
      </c>
      <c r="B63" s="76">
        <v>200</v>
      </c>
      <c r="C63" s="80">
        <v>1</v>
      </c>
      <c r="D63" s="80">
        <v>0</v>
      </c>
      <c r="E63" s="80">
        <v>21.2</v>
      </c>
      <c r="F63" s="81">
        <v>88</v>
      </c>
      <c r="G63" s="81">
        <v>14</v>
      </c>
      <c r="H63" s="81">
        <v>2.8</v>
      </c>
      <c r="I63" s="81">
        <v>14</v>
      </c>
      <c r="J63" s="81">
        <v>8</v>
      </c>
      <c r="K63" s="81">
        <v>0.02</v>
      </c>
      <c r="L63" s="81">
        <v>0.2</v>
      </c>
      <c r="M63" s="81">
        <v>4</v>
      </c>
      <c r="N63" s="80">
        <v>0</v>
      </c>
      <c r="O63" s="76"/>
    </row>
    <row r="64" spans="1:15" s="38" customFormat="1" ht="13.5" thickBot="1">
      <c r="A64" s="97" t="s">
        <v>203</v>
      </c>
      <c r="B64" s="76"/>
      <c r="C64" s="98">
        <f t="shared" ref="C64:L64" si="2">SUM(C54:C63)</f>
        <v>11</v>
      </c>
      <c r="D64" s="98">
        <f t="shared" si="2"/>
        <v>13.6</v>
      </c>
      <c r="E64" s="98">
        <f t="shared" si="2"/>
        <v>63.900000000000006</v>
      </c>
      <c r="F64" s="99">
        <f t="shared" si="2"/>
        <v>410.2</v>
      </c>
      <c r="G64" s="99">
        <f t="shared" si="2"/>
        <v>109.5</v>
      </c>
      <c r="H64" s="99">
        <f t="shared" si="2"/>
        <v>3.8</v>
      </c>
      <c r="I64" s="99">
        <f t="shared" si="2"/>
        <v>132.5</v>
      </c>
      <c r="J64" s="99">
        <f t="shared" si="2"/>
        <v>26.3</v>
      </c>
      <c r="K64" s="99">
        <f t="shared" si="2"/>
        <v>0.32</v>
      </c>
      <c r="L64" s="99">
        <f t="shared" si="2"/>
        <v>0.7</v>
      </c>
      <c r="M64" s="99">
        <f>M19+M51+M63</f>
        <v>26.07</v>
      </c>
      <c r="N64" s="98">
        <f>SUM(N54:N63)</f>
        <v>0.1</v>
      </c>
      <c r="O64" s="76"/>
    </row>
    <row r="65" spans="1:15" s="38" customFormat="1" ht="13.5" thickBot="1">
      <c r="A65" s="82" t="s">
        <v>267</v>
      </c>
      <c r="B65" s="83"/>
      <c r="C65" s="102">
        <f t="shared" ref="C65:L65" si="3">C20+C52+C64</f>
        <v>78.78</v>
      </c>
      <c r="D65" s="102">
        <f t="shared" si="3"/>
        <v>93.889999999999986</v>
      </c>
      <c r="E65" s="102">
        <f t="shared" si="3"/>
        <v>410.45000000000005</v>
      </c>
      <c r="F65" s="101">
        <f t="shared" si="3"/>
        <v>2439.9499999999998</v>
      </c>
      <c r="G65" s="101">
        <f t="shared" si="3"/>
        <v>1150.79</v>
      </c>
      <c r="H65" s="101">
        <f t="shared" si="3"/>
        <v>76.659999999999982</v>
      </c>
      <c r="I65" s="101">
        <f t="shared" si="3"/>
        <v>921.13000000000011</v>
      </c>
      <c r="J65" s="101">
        <f t="shared" si="3"/>
        <v>283.29000000000002</v>
      </c>
      <c r="K65" s="101">
        <f t="shared" si="3"/>
        <v>1.7600000000000002</v>
      </c>
      <c r="L65" s="101">
        <f t="shared" si="3"/>
        <v>2.1800000000000002</v>
      </c>
      <c r="M65" s="101">
        <f>M20+M52+M64</f>
        <v>71.69</v>
      </c>
      <c r="N65" s="102">
        <v>2.9</v>
      </c>
      <c r="O65" s="83"/>
    </row>
    <row r="66" spans="1:15" s="38" customFormat="1" ht="12.75"/>
    <row r="67" spans="1:15" s="38" customFormat="1" ht="12.75"/>
  </sheetData>
  <mergeCells count="131">
    <mergeCell ref="K54:K62"/>
    <mergeCell ref="L54:L62"/>
    <mergeCell ref="M54:M62"/>
    <mergeCell ref="N54:N62"/>
    <mergeCell ref="O54:O62"/>
    <mergeCell ref="K45:K48"/>
    <mergeCell ref="L45:L48"/>
    <mergeCell ref="M45:M48"/>
    <mergeCell ref="N45:N48"/>
    <mergeCell ref="O45:O48"/>
    <mergeCell ref="C54:C62"/>
    <mergeCell ref="D54:D62"/>
    <mergeCell ref="E54:E62"/>
    <mergeCell ref="F54:F62"/>
    <mergeCell ref="G54:G62"/>
    <mergeCell ref="H54:H62"/>
    <mergeCell ref="I54:I62"/>
    <mergeCell ref="J54:J62"/>
    <mergeCell ref="K37:K44"/>
    <mergeCell ref="C45:C48"/>
    <mergeCell ref="D45:D48"/>
    <mergeCell ref="E45:E48"/>
    <mergeCell ref="F45:F48"/>
    <mergeCell ref="G45:G48"/>
    <mergeCell ref="H45:H48"/>
    <mergeCell ref="I45:I48"/>
    <mergeCell ref="J45:J48"/>
    <mergeCell ref="C37:C44"/>
    <mergeCell ref="D37:D44"/>
    <mergeCell ref="E37:E44"/>
    <mergeCell ref="F37:F44"/>
    <mergeCell ref="G37:G44"/>
    <mergeCell ref="H37:H44"/>
    <mergeCell ref="I37:I44"/>
    <mergeCell ref="J37:J44"/>
    <mergeCell ref="K26:K36"/>
    <mergeCell ref="L26:L36"/>
    <mergeCell ref="M26:M36"/>
    <mergeCell ref="N26:N36"/>
    <mergeCell ref="O26:O36"/>
    <mergeCell ref="C26:C36"/>
    <mergeCell ref="D26:D36"/>
    <mergeCell ref="E26:E36"/>
    <mergeCell ref="F26:F36"/>
    <mergeCell ref="G26:G36"/>
    <mergeCell ref="H26:H36"/>
    <mergeCell ref="I26:I36"/>
    <mergeCell ref="J26:J36"/>
    <mergeCell ref="L37:L44"/>
    <mergeCell ref="M37:M44"/>
    <mergeCell ref="N37:N44"/>
    <mergeCell ref="O37:O44"/>
    <mergeCell ref="H22:H25"/>
    <mergeCell ref="I22:I25"/>
    <mergeCell ref="J22:J25"/>
    <mergeCell ref="K14:K17"/>
    <mergeCell ref="L14:L17"/>
    <mergeCell ref="M14:M17"/>
    <mergeCell ref="N14:N17"/>
    <mergeCell ref="O14:O17"/>
    <mergeCell ref="C22:C25"/>
    <mergeCell ref="D22:D25"/>
    <mergeCell ref="E22:E25"/>
    <mergeCell ref="F22:F25"/>
    <mergeCell ref="G22:G25"/>
    <mergeCell ref="N22:N25"/>
    <mergeCell ref="O22:O25"/>
    <mergeCell ref="K22:K25"/>
    <mergeCell ref="L22:L25"/>
    <mergeCell ref="M22:M25"/>
    <mergeCell ref="C14:C17"/>
    <mergeCell ref="D14:D17"/>
    <mergeCell ref="E14:E17"/>
    <mergeCell ref="F14:F17"/>
    <mergeCell ref="G14:G17"/>
    <mergeCell ref="H14:H17"/>
    <mergeCell ref="I14:I17"/>
    <mergeCell ref="J14:J17"/>
    <mergeCell ref="H11:H13"/>
    <mergeCell ref="I11:I13"/>
    <mergeCell ref="J11:J13"/>
    <mergeCell ref="M6:M10"/>
    <mergeCell ref="N6:N10"/>
    <mergeCell ref="O6:O10"/>
    <mergeCell ref="C11:C13"/>
    <mergeCell ref="D11:D13"/>
    <mergeCell ref="E11:E13"/>
    <mergeCell ref="F11:F13"/>
    <mergeCell ref="G11:G13"/>
    <mergeCell ref="N11:N13"/>
    <mergeCell ref="O11:O13"/>
    <mergeCell ref="K11:K13"/>
    <mergeCell ref="L11:L13"/>
    <mergeCell ref="M11:M13"/>
    <mergeCell ref="B2:B3"/>
    <mergeCell ref="C2:C3"/>
    <mergeCell ref="D2:D3"/>
    <mergeCell ref="E2:E3"/>
    <mergeCell ref="F2:F3"/>
    <mergeCell ref="G2:G3"/>
    <mergeCell ref="N2:N3"/>
    <mergeCell ref="O2:O3"/>
    <mergeCell ref="C6:C10"/>
    <mergeCell ref="D6:D10"/>
    <mergeCell ref="E6:E10"/>
    <mergeCell ref="F6:F10"/>
    <mergeCell ref="G6:G10"/>
    <mergeCell ref="H6:H10"/>
    <mergeCell ref="I6:I10"/>
    <mergeCell ref="J6:J10"/>
    <mergeCell ref="H2:H3"/>
    <mergeCell ref="I2:I3"/>
    <mergeCell ref="J2:J3"/>
    <mergeCell ref="K2:K3"/>
    <mergeCell ref="L2:L3"/>
    <mergeCell ref="M2:M3"/>
    <mergeCell ref="K6:K10"/>
    <mergeCell ref="L6:L10"/>
    <mergeCell ref="L4:L5"/>
    <mergeCell ref="M4:M5"/>
    <mergeCell ref="N4:N5"/>
    <mergeCell ref="O4:O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9"/>
  <sheetViews>
    <sheetView topLeftCell="A16" workbookViewId="0">
      <selection sqref="A1:W69"/>
    </sheetView>
  </sheetViews>
  <sheetFormatPr defaultRowHeight="15"/>
  <cols>
    <col min="1" max="1" width="26.42578125" customWidth="1"/>
    <col min="2" max="2" width="9.140625" hidden="1" customWidth="1"/>
    <col min="3" max="3" width="9.42578125" customWidth="1"/>
    <col min="4" max="4" width="9.140625" hidden="1" customWidth="1"/>
    <col min="5" max="5" width="6.85546875" customWidth="1"/>
    <col min="6" max="6" width="9.140625" hidden="1" customWidth="1"/>
    <col min="7" max="7" width="7" customWidth="1"/>
    <col min="8" max="8" width="0.140625" customWidth="1"/>
    <col min="9" max="9" width="9.140625" hidden="1" customWidth="1"/>
    <col min="10" max="10" width="7.140625" customWidth="1"/>
    <col min="11" max="11" width="9.140625" hidden="1" customWidth="1"/>
    <col min="12" max="12" width="6.28515625" customWidth="1"/>
    <col min="13" max="13" width="6.7109375" customWidth="1"/>
    <col min="14" max="14" width="6.85546875" customWidth="1"/>
    <col min="15" max="15" width="9.140625" hidden="1" customWidth="1"/>
    <col min="16" max="16" width="7.140625" customWidth="1"/>
    <col min="17" max="17" width="6.7109375" customWidth="1"/>
    <col min="18" max="18" width="5.85546875" customWidth="1"/>
    <col min="19" max="19" width="6.42578125" customWidth="1"/>
    <col min="20" max="20" width="8" customWidth="1"/>
    <col min="21" max="21" width="7.7109375" customWidth="1"/>
    <col min="22" max="22" width="8.85546875" customWidth="1"/>
    <col min="23" max="23" width="9.140625" hidden="1" customWidth="1"/>
  </cols>
  <sheetData>
    <row r="1" spans="1:23" s="38" customFormat="1" ht="13.5" thickBot="1"/>
    <row r="2" spans="1:23" s="38" customFormat="1" ht="12.75">
      <c r="A2" s="122" t="s">
        <v>383</v>
      </c>
      <c r="B2" s="333"/>
      <c r="C2" s="330"/>
      <c r="D2" s="333"/>
      <c r="E2" s="330"/>
      <c r="F2" s="333"/>
      <c r="G2" s="330"/>
      <c r="H2" s="333"/>
      <c r="I2" s="365"/>
      <c r="J2" s="330"/>
      <c r="K2" s="333"/>
      <c r="L2" s="286"/>
      <c r="M2" s="353"/>
      <c r="N2" s="353"/>
      <c r="O2" s="285"/>
      <c r="P2" s="286"/>
      <c r="Q2" s="353"/>
      <c r="R2" s="353"/>
      <c r="S2" s="353"/>
      <c r="T2" s="353"/>
      <c r="U2" s="386"/>
      <c r="V2" s="320"/>
      <c r="W2" s="400"/>
    </row>
    <row r="3" spans="1:23" s="38" customFormat="1" ht="13.5" thickBot="1">
      <c r="A3" s="97" t="s">
        <v>269</v>
      </c>
      <c r="B3" s="335"/>
      <c r="C3" s="332"/>
      <c r="D3" s="335"/>
      <c r="E3" s="332"/>
      <c r="F3" s="335"/>
      <c r="G3" s="332"/>
      <c r="H3" s="335"/>
      <c r="I3" s="367"/>
      <c r="J3" s="332"/>
      <c r="K3" s="335"/>
      <c r="L3" s="290"/>
      <c r="M3" s="355"/>
      <c r="N3" s="355"/>
      <c r="O3" s="289"/>
      <c r="P3" s="290"/>
      <c r="Q3" s="355"/>
      <c r="R3" s="355"/>
      <c r="S3" s="355"/>
      <c r="T3" s="355"/>
      <c r="U3" s="388"/>
      <c r="V3" s="321"/>
      <c r="W3" s="400"/>
    </row>
    <row r="4" spans="1:23" s="38" customFormat="1" ht="38.25">
      <c r="A4" s="70" t="s">
        <v>384</v>
      </c>
      <c r="B4" s="333" t="s">
        <v>240</v>
      </c>
      <c r="C4" s="330"/>
      <c r="D4" s="376">
        <v>6.3</v>
      </c>
      <c r="E4" s="325"/>
      <c r="F4" s="376">
        <v>11.8</v>
      </c>
      <c r="G4" s="325"/>
      <c r="H4" s="376">
        <v>27.3</v>
      </c>
      <c r="I4" s="295"/>
      <c r="J4" s="325"/>
      <c r="K4" s="376">
        <v>247</v>
      </c>
      <c r="L4" s="231"/>
      <c r="M4" s="228">
        <v>0</v>
      </c>
      <c r="N4" s="228">
        <v>0</v>
      </c>
      <c r="O4" s="230">
        <v>0</v>
      </c>
      <c r="P4" s="231"/>
      <c r="Q4" s="228">
        <v>0</v>
      </c>
      <c r="R4" s="228">
        <v>0</v>
      </c>
      <c r="S4" s="228">
        <v>0</v>
      </c>
      <c r="T4" s="228">
        <v>0</v>
      </c>
      <c r="U4" s="356">
        <v>0</v>
      </c>
      <c r="V4" s="236"/>
      <c r="W4" s="400"/>
    </row>
    <row r="5" spans="1:23" s="38" customFormat="1" ht="12.75">
      <c r="A5" s="72" t="s">
        <v>514</v>
      </c>
      <c r="B5" s="382"/>
      <c r="C5" s="341"/>
      <c r="D5" s="382"/>
      <c r="E5" s="341"/>
      <c r="F5" s="382"/>
      <c r="G5" s="341"/>
      <c r="H5" s="382"/>
      <c r="I5" s="296"/>
      <c r="J5" s="341"/>
      <c r="K5" s="382"/>
      <c r="L5" s="233"/>
      <c r="M5" s="229"/>
      <c r="N5" s="229"/>
      <c r="O5" s="232"/>
      <c r="P5" s="233"/>
      <c r="Q5" s="229"/>
      <c r="R5" s="229"/>
      <c r="S5" s="229"/>
      <c r="T5" s="229"/>
      <c r="U5" s="357"/>
      <c r="V5" s="237"/>
      <c r="W5" s="400"/>
    </row>
    <row r="6" spans="1:23" s="38" customFormat="1" ht="12.75">
      <c r="A6" s="72" t="s">
        <v>327</v>
      </c>
      <c r="B6" s="382">
        <v>50</v>
      </c>
      <c r="C6" s="341"/>
      <c r="D6" s="382"/>
      <c r="E6" s="341"/>
      <c r="F6" s="382"/>
      <c r="G6" s="341"/>
      <c r="H6" s="382"/>
      <c r="I6" s="296"/>
      <c r="J6" s="341"/>
      <c r="K6" s="382"/>
      <c r="L6" s="233"/>
      <c r="M6" s="229"/>
      <c r="N6" s="229"/>
      <c r="O6" s="232"/>
      <c r="P6" s="233"/>
      <c r="Q6" s="229"/>
      <c r="R6" s="229"/>
      <c r="S6" s="229"/>
      <c r="T6" s="229"/>
      <c r="U6" s="357"/>
      <c r="V6" s="237"/>
      <c r="W6" s="400"/>
    </row>
    <row r="7" spans="1:23" s="38" customFormat="1" ht="12.75">
      <c r="A7" s="72" t="s">
        <v>0</v>
      </c>
      <c r="B7" s="382">
        <v>96</v>
      </c>
      <c r="C7" s="341"/>
      <c r="D7" s="382"/>
      <c r="E7" s="341"/>
      <c r="F7" s="382"/>
      <c r="G7" s="341"/>
      <c r="H7" s="382"/>
      <c r="I7" s="296"/>
      <c r="J7" s="341"/>
      <c r="K7" s="382"/>
      <c r="L7" s="233"/>
      <c r="M7" s="229"/>
      <c r="N7" s="229"/>
      <c r="O7" s="232"/>
      <c r="P7" s="233"/>
      <c r="Q7" s="229"/>
      <c r="R7" s="229"/>
      <c r="S7" s="229"/>
      <c r="T7" s="229"/>
      <c r="U7" s="357"/>
      <c r="V7" s="237"/>
      <c r="W7" s="400"/>
    </row>
    <row r="8" spans="1:23" s="38" customFormat="1" ht="12.75">
      <c r="A8" s="72" t="s">
        <v>231</v>
      </c>
      <c r="B8" s="382">
        <v>6</v>
      </c>
      <c r="C8" s="341"/>
      <c r="D8" s="382"/>
      <c r="E8" s="341"/>
      <c r="F8" s="382"/>
      <c r="G8" s="341"/>
      <c r="H8" s="382"/>
      <c r="I8" s="296"/>
      <c r="J8" s="341"/>
      <c r="K8" s="382"/>
      <c r="L8" s="233"/>
      <c r="M8" s="229"/>
      <c r="N8" s="229"/>
      <c r="O8" s="232"/>
      <c r="P8" s="233"/>
      <c r="Q8" s="229"/>
      <c r="R8" s="229"/>
      <c r="S8" s="229"/>
      <c r="T8" s="229"/>
      <c r="U8" s="357"/>
      <c r="V8" s="237"/>
      <c r="W8" s="400"/>
    </row>
    <row r="9" spans="1:23" s="38" customFormat="1" ht="12.75">
      <c r="A9" s="72" t="s">
        <v>194</v>
      </c>
      <c r="B9" s="382">
        <v>1</v>
      </c>
      <c r="C9" s="341"/>
      <c r="D9" s="382"/>
      <c r="E9" s="341"/>
      <c r="F9" s="382"/>
      <c r="G9" s="341"/>
      <c r="H9" s="382"/>
      <c r="I9" s="296"/>
      <c r="J9" s="341"/>
      <c r="K9" s="382"/>
      <c r="L9" s="233"/>
      <c r="M9" s="229"/>
      <c r="N9" s="229"/>
      <c r="O9" s="232"/>
      <c r="P9" s="233"/>
      <c r="Q9" s="229"/>
      <c r="R9" s="229"/>
      <c r="S9" s="229"/>
      <c r="T9" s="229"/>
      <c r="U9" s="357"/>
      <c r="V9" s="237"/>
      <c r="W9" s="400"/>
    </row>
    <row r="10" spans="1:23" s="38" customFormat="1" ht="13.5" customHeight="1" thickBot="1">
      <c r="A10" s="75"/>
      <c r="B10" s="377">
        <v>10</v>
      </c>
      <c r="C10" s="342"/>
      <c r="D10" s="377"/>
      <c r="E10" s="342"/>
      <c r="F10" s="377"/>
      <c r="G10" s="342"/>
      <c r="H10" s="377"/>
      <c r="I10" s="297"/>
      <c r="J10" s="342"/>
      <c r="K10" s="377"/>
      <c r="L10" s="234"/>
      <c r="M10" s="235"/>
      <c r="N10" s="235"/>
      <c r="O10" s="244"/>
      <c r="P10" s="234"/>
      <c r="Q10" s="235"/>
      <c r="R10" s="235"/>
      <c r="S10" s="235"/>
      <c r="T10" s="235"/>
      <c r="U10" s="358"/>
      <c r="V10" s="242"/>
      <c r="W10" s="400"/>
    </row>
    <row r="11" spans="1:23" s="38" customFormat="1" ht="25.5">
      <c r="A11" s="70" t="s">
        <v>385</v>
      </c>
      <c r="B11" s="333">
        <v>73</v>
      </c>
      <c r="C11" s="330"/>
      <c r="D11" s="376">
        <v>5.82</v>
      </c>
      <c r="E11" s="325"/>
      <c r="F11" s="376">
        <v>16.18</v>
      </c>
      <c r="G11" s="325"/>
      <c r="H11" s="376">
        <v>36.03</v>
      </c>
      <c r="I11" s="295"/>
      <c r="J11" s="325"/>
      <c r="K11" s="376">
        <v>318.5</v>
      </c>
      <c r="L11" s="231"/>
      <c r="M11" s="228">
        <v>14.3</v>
      </c>
      <c r="N11" s="228">
        <v>0.9</v>
      </c>
      <c r="O11" s="230">
        <v>59.2</v>
      </c>
      <c r="P11" s="231"/>
      <c r="Q11" s="228">
        <v>15</v>
      </c>
      <c r="R11" s="228">
        <v>0.08</v>
      </c>
      <c r="S11" s="228">
        <v>0.1</v>
      </c>
      <c r="T11" s="228">
        <v>0</v>
      </c>
      <c r="U11" s="356">
        <v>0</v>
      </c>
      <c r="V11" s="236"/>
      <c r="W11" s="400"/>
    </row>
    <row r="12" spans="1:23" s="38" customFormat="1" ht="12.75">
      <c r="A12" s="72" t="s">
        <v>242</v>
      </c>
      <c r="B12" s="382">
        <v>48</v>
      </c>
      <c r="C12" s="341"/>
      <c r="D12" s="382"/>
      <c r="E12" s="341"/>
      <c r="F12" s="382"/>
      <c r="G12" s="341"/>
      <c r="H12" s="382"/>
      <c r="I12" s="296"/>
      <c r="J12" s="341"/>
      <c r="K12" s="382"/>
      <c r="L12" s="233"/>
      <c r="M12" s="229"/>
      <c r="N12" s="229"/>
      <c r="O12" s="232"/>
      <c r="P12" s="233"/>
      <c r="Q12" s="229"/>
      <c r="R12" s="229"/>
      <c r="S12" s="229"/>
      <c r="T12" s="229"/>
      <c r="U12" s="357"/>
      <c r="V12" s="237"/>
      <c r="W12" s="400"/>
    </row>
    <row r="13" spans="1:23" s="38" customFormat="1" ht="12.75">
      <c r="A13" s="72" t="s">
        <v>194</v>
      </c>
      <c r="B13" s="382">
        <v>10</v>
      </c>
      <c r="C13" s="341"/>
      <c r="D13" s="382"/>
      <c r="E13" s="341"/>
      <c r="F13" s="382"/>
      <c r="G13" s="341"/>
      <c r="H13" s="382"/>
      <c r="I13" s="296"/>
      <c r="J13" s="341"/>
      <c r="K13" s="382"/>
      <c r="L13" s="233"/>
      <c r="M13" s="229"/>
      <c r="N13" s="229"/>
      <c r="O13" s="232"/>
      <c r="P13" s="233"/>
      <c r="Q13" s="229"/>
      <c r="R13" s="229"/>
      <c r="S13" s="229"/>
      <c r="T13" s="229"/>
      <c r="U13" s="357"/>
      <c r="V13" s="237"/>
      <c r="W13" s="400"/>
    </row>
    <row r="14" spans="1:23" s="38" customFormat="1" ht="13.5" thickBot="1">
      <c r="A14" s="148" t="s">
        <v>592</v>
      </c>
      <c r="B14" s="377">
        <v>15.2</v>
      </c>
      <c r="C14" s="342"/>
      <c r="D14" s="377"/>
      <c r="E14" s="342"/>
      <c r="F14" s="377"/>
      <c r="G14" s="342"/>
      <c r="H14" s="377"/>
      <c r="I14" s="297"/>
      <c r="J14" s="342"/>
      <c r="K14" s="377"/>
      <c r="L14" s="234"/>
      <c r="M14" s="235"/>
      <c r="N14" s="235"/>
      <c r="O14" s="244"/>
      <c r="P14" s="234"/>
      <c r="Q14" s="235"/>
      <c r="R14" s="235"/>
      <c r="S14" s="235"/>
      <c r="T14" s="235"/>
      <c r="U14" s="358"/>
      <c r="V14" s="242"/>
      <c r="W14" s="400"/>
    </row>
    <row r="15" spans="1:23" s="38" customFormat="1" ht="25.5">
      <c r="A15" s="70" t="s">
        <v>413</v>
      </c>
      <c r="B15" s="333">
        <v>200</v>
      </c>
      <c r="C15" s="330"/>
      <c r="D15" s="376">
        <v>0.3</v>
      </c>
      <c r="E15" s="325"/>
      <c r="F15" s="376">
        <v>0</v>
      </c>
      <c r="G15" s="325"/>
      <c r="H15" s="376">
        <v>15.2</v>
      </c>
      <c r="I15" s="295"/>
      <c r="J15" s="325"/>
      <c r="K15" s="376">
        <v>62</v>
      </c>
      <c r="L15" s="231"/>
      <c r="M15" s="228">
        <v>100.32</v>
      </c>
      <c r="N15" s="228">
        <v>11.66</v>
      </c>
      <c r="O15" s="230">
        <v>75</v>
      </c>
      <c r="P15" s="231"/>
      <c r="Q15" s="228">
        <v>0.12</v>
      </c>
      <c r="R15" s="228">
        <v>0.02</v>
      </c>
      <c r="S15" s="228">
        <v>0.16</v>
      </c>
      <c r="T15" s="228">
        <v>1.08</v>
      </c>
      <c r="U15" s="356">
        <v>0</v>
      </c>
      <c r="V15" s="320"/>
      <c r="W15" s="400"/>
    </row>
    <row r="16" spans="1:23" s="38" customFormat="1" ht="12.75">
      <c r="A16" s="147" t="s">
        <v>593</v>
      </c>
      <c r="B16" s="382">
        <v>8</v>
      </c>
      <c r="C16" s="341"/>
      <c r="D16" s="382"/>
      <c r="E16" s="341"/>
      <c r="F16" s="382"/>
      <c r="G16" s="341"/>
      <c r="H16" s="382"/>
      <c r="I16" s="296"/>
      <c r="J16" s="341"/>
      <c r="K16" s="382"/>
      <c r="L16" s="233"/>
      <c r="M16" s="229"/>
      <c r="N16" s="229"/>
      <c r="O16" s="232"/>
      <c r="P16" s="233"/>
      <c r="Q16" s="229"/>
      <c r="R16" s="229"/>
      <c r="S16" s="229"/>
      <c r="T16" s="229"/>
      <c r="U16" s="357"/>
      <c r="V16" s="326"/>
      <c r="W16" s="400"/>
    </row>
    <row r="17" spans="1:24" s="38" customFormat="1" ht="12.75">
      <c r="A17" s="147" t="s">
        <v>524</v>
      </c>
      <c r="B17" s="382">
        <v>50</v>
      </c>
      <c r="C17" s="341"/>
      <c r="D17" s="382"/>
      <c r="E17" s="341"/>
      <c r="F17" s="382"/>
      <c r="G17" s="341"/>
      <c r="H17" s="382"/>
      <c r="I17" s="296"/>
      <c r="J17" s="341"/>
      <c r="K17" s="382"/>
      <c r="L17" s="233"/>
      <c r="M17" s="229"/>
      <c r="N17" s="229"/>
      <c r="O17" s="232"/>
      <c r="P17" s="233"/>
      <c r="Q17" s="229"/>
      <c r="R17" s="229"/>
      <c r="S17" s="229"/>
      <c r="T17" s="229"/>
      <c r="U17" s="357"/>
      <c r="V17" s="326"/>
      <c r="W17" s="400"/>
    </row>
    <row r="18" spans="1:24" s="38" customFormat="1" ht="13.5" thickBot="1">
      <c r="A18" s="148" t="s">
        <v>210</v>
      </c>
      <c r="B18" s="377">
        <v>20</v>
      </c>
      <c r="C18" s="342"/>
      <c r="D18" s="377"/>
      <c r="E18" s="342"/>
      <c r="F18" s="377"/>
      <c r="G18" s="342"/>
      <c r="H18" s="377"/>
      <c r="I18" s="297"/>
      <c r="J18" s="342"/>
      <c r="K18" s="377"/>
      <c r="L18" s="234"/>
      <c r="M18" s="235"/>
      <c r="N18" s="235"/>
      <c r="O18" s="244"/>
      <c r="P18" s="234"/>
      <c r="Q18" s="235"/>
      <c r="R18" s="235"/>
      <c r="S18" s="235"/>
      <c r="T18" s="235"/>
      <c r="U18" s="358"/>
      <c r="V18" s="321"/>
      <c r="W18" s="400"/>
    </row>
    <row r="19" spans="1:24" s="38" customFormat="1" ht="13.5" thickBot="1">
      <c r="A19" s="75" t="s">
        <v>248</v>
      </c>
      <c r="B19" s="343" t="s">
        <v>249</v>
      </c>
      <c r="C19" s="344"/>
      <c r="D19" s="337">
        <v>5.0999999999999996</v>
      </c>
      <c r="E19" s="336"/>
      <c r="F19" s="337">
        <v>4.5999999999999996</v>
      </c>
      <c r="G19" s="336"/>
      <c r="H19" s="337">
        <v>0.3</v>
      </c>
      <c r="I19" s="299"/>
      <c r="J19" s="336"/>
      <c r="K19" s="337">
        <v>63</v>
      </c>
      <c r="L19" s="246"/>
      <c r="M19" s="81">
        <v>22.18</v>
      </c>
      <c r="N19" s="81">
        <v>4.8499999999999996</v>
      </c>
      <c r="O19" s="245">
        <v>0</v>
      </c>
      <c r="P19" s="246"/>
      <c r="Q19" s="81">
        <v>1.01</v>
      </c>
      <c r="R19" s="81">
        <v>0.03</v>
      </c>
      <c r="S19" s="81">
        <v>0.18</v>
      </c>
      <c r="T19" s="81">
        <v>0</v>
      </c>
      <c r="U19" s="80">
        <v>1</v>
      </c>
      <c r="V19" s="80"/>
      <c r="W19" s="119"/>
    </row>
    <row r="20" spans="1:24" s="38" customFormat="1" ht="13.5" thickBot="1">
      <c r="A20" s="75" t="s">
        <v>226</v>
      </c>
      <c r="B20" s="343">
        <v>200</v>
      </c>
      <c r="C20" s="344"/>
      <c r="D20" s="337">
        <v>5.13</v>
      </c>
      <c r="E20" s="336"/>
      <c r="F20" s="337">
        <v>1.88</v>
      </c>
      <c r="G20" s="336"/>
      <c r="H20" s="337">
        <v>7.38</v>
      </c>
      <c r="I20" s="299"/>
      <c r="J20" s="336"/>
      <c r="K20" s="337">
        <v>71.25</v>
      </c>
      <c r="L20" s="246"/>
      <c r="M20" s="81">
        <v>155</v>
      </c>
      <c r="N20" s="81">
        <v>0.12</v>
      </c>
      <c r="O20" s="245">
        <v>118.75</v>
      </c>
      <c r="P20" s="246"/>
      <c r="Q20" s="81">
        <v>18.75</v>
      </c>
      <c r="R20" s="81">
        <v>0.04</v>
      </c>
      <c r="S20" s="81">
        <v>0</v>
      </c>
      <c r="T20" s="81">
        <v>0.7</v>
      </c>
      <c r="U20" s="80">
        <v>11</v>
      </c>
      <c r="V20" s="163"/>
      <c r="W20" s="119"/>
    </row>
    <row r="21" spans="1:24" s="86" customFormat="1" ht="13.5" thickBot="1">
      <c r="A21" s="82" t="s">
        <v>203</v>
      </c>
      <c r="B21" s="339"/>
      <c r="C21" s="340"/>
      <c r="D21" s="393">
        <f>D4+D15+D19+D20</f>
        <v>16.829999999999998</v>
      </c>
      <c r="E21" s="338"/>
      <c r="F21" s="393">
        <f>F4+F11+F15+F19+F20</f>
        <v>34.46</v>
      </c>
      <c r="G21" s="338"/>
      <c r="H21" s="393">
        <f>H4+H11+H15+H19+H20</f>
        <v>86.21</v>
      </c>
      <c r="I21" s="359"/>
      <c r="J21" s="338"/>
      <c r="K21" s="393">
        <f>K4+K11+K15+K19+K20</f>
        <v>761.75</v>
      </c>
      <c r="L21" s="292"/>
      <c r="M21" s="101">
        <f>M4+M11+M15+M19+M20</f>
        <v>291.79999999999995</v>
      </c>
      <c r="N21" s="101">
        <f>N4+N11+N15+N19+N20</f>
        <v>17.53</v>
      </c>
      <c r="O21" s="291">
        <f>O4+O11+O15+O19+O20</f>
        <v>252.95</v>
      </c>
      <c r="P21" s="292"/>
      <c r="Q21" s="101">
        <f>Q4+Q11+Q15+Q19+Q20</f>
        <v>34.879999999999995</v>
      </c>
      <c r="R21" s="101">
        <f>R4+R11+R15+R19+R20</f>
        <v>0.17</v>
      </c>
      <c r="S21" s="101">
        <f>S4+S11+S15+S19+S20</f>
        <v>0.44</v>
      </c>
      <c r="T21" s="101">
        <f>T4+T11+T15+T19+T20</f>
        <v>1.78</v>
      </c>
      <c r="U21" s="178">
        <f>U4+U11+U15+U19+U20</f>
        <v>12</v>
      </c>
      <c r="V21" s="183"/>
      <c r="W21" s="214"/>
    </row>
    <row r="22" spans="1:24" s="38" customFormat="1" ht="13.5" thickBot="1">
      <c r="A22" s="97" t="s">
        <v>277</v>
      </c>
      <c r="B22" s="343"/>
      <c r="C22" s="344"/>
      <c r="D22" s="343"/>
      <c r="E22" s="344"/>
      <c r="F22" s="343"/>
      <c r="G22" s="344"/>
      <c r="H22" s="343"/>
      <c r="I22" s="298"/>
      <c r="J22" s="344"/>
      <c r="K22" s="343"/>
      <c r="L22" s="241"/>
      <c r="M22" s="78"/>
      <c r="N22" s="78"/>
      <c r="O22" s="240"/>
      <c r="P22" s="241"/>
      <c r="Q22" s="78"/>
      <c r="R22" s="78"/>
      <c r="S22" s="78"/>
      <c r="T22" s="78"/>
      <c r="U22" s="171"/>
      <c r="V22" s="172"/>
      <c r="W22" s="215"/>
    </row>
    <row r="23" spans="1:24" s="38" customFormat="1" ht="12.75">
      <c r="A23" s="72" t="s">
        <v>535</v>
      </c>
      <c r="B23" s="333">
        <v>100</v>
      </c>
      <c r="C23" s="330"/>
      <c r="D23" s="376">
        <v>18</v>
      </c>
      <c r="E23" s="325"/>
      <c r="F23" s="376">
        <v>2.2000000000000002</v>
      </c>
      <c r="G23" s="325"/>
      <c r="H23" s="376">
        <v>2</v>
      </c>
      <c r="I23" s="295"/>
      <c r="J23" s="325"/>
      <c r="K23" s="376">
        <v>100</v>
      </c>
      <c r="L23" s="231"/>
      <c r="M23" s="228">
        <v>40</v>
      </c>
      <c r="N23" s="228">
        <v>1.1000000000000001</v>
      </c>
      <c r="O23" s="230">
        <v>250</v>
      </c>
      <c r="P23" s="231"/>
      <c r="Q23" s="228">
        <v>90</v>
      </c>
      <c r="R23" s="228">
        <v>0.18</v>
      </c>
      <c r="S23" s="228">
        <v>0.09</v>
      </c>
      <c r="T23" s="228">
        <v>1.5</v>
      </c>
      <c r="U23" s="230">
        <v>0</v>
      </c>
      <c r="V23" s="432"/>
      <c r="W23" s="430"/>
    </row>
    <row r="24" spans="1:24" s="38" customFormat="1" ht="13.5" thickBot="1">
      <c r="A24" s="75" t="s">
        <v>536</v>
      </c>
      <c r="B24" s="377" t="s">
        <v>440</v>
      </c>
      <c r="C24" s="342"/>
      <c r="D24" s="377"/>
      <c r="E24" s="342"/>
      <c r="F24" s="377"/>
      <c r="G24" s="342"/>
      <c r="H24" s="377"/>
      <c r="I24" s="297"/>
      <c r="J24" s="342"/>
      <c r="K24" s="377"/>
      <c r="L24" s="234"/>
      <c r="M24" s="235"/>
      <c r="N24" s="235"/>
      <c r="O24" s="244"/>
      <c r="P24" s="234"/>
      <c r="Q24" s="235"/>
      <c r="R24" s="235"/>
      <c r="S24" s="235"/>
      <c r="T24" s="235"/>
      <c r="U24" s="244"/>
      <c r="V24" s="357"/>
      <c r="W24" s="431"/>
    </row>
    <row r="25" spans="1:24" s="38" customFormat="1" ht="33.75" customHeight="1">
      <c r="A25" s="368" t="s">
        <v>412</v>
      </c>
      <c r="B25" s="369"/>
      <c r="C25" s="333" t="s">
        <v>283</v>
      </c>
      <c r="D25" s="330"/>
      <c r="E25" s="376">
        <v>7.6</v>
      </c>
      <c r="F25" s="325"/>
      <c r="G25" s="376">
        <v>7.7</v>
      </c>
      <c r="H25" s="295"/>
      <c r="I25" s="325"/>
      <c r="J25" s="376">
        <v>14.1</v>
      </c>
      <c r="K25" s="325"/>
      <c r="L25" s="238">
        <v>158</v>
      </c>
      <c r="M25" s="228">
        <v>20.25</v>
      </c>
      <c r="N25" s="230">
        <v>10.25</v>
      </c>
      <c r="O25" s="231"/>
      <c r="P25" s="228">
        <v>0</v>
      </c>
      <c r="Q25" s="228">
        <v>0.5</v>
      </c>
      <c r="R25" s="228">
        <v>0.05</v>
      </c>
      <c r="S25" s="228">
        <v>0.05</v>
      </c>
      <c r="T25" s="228">
        <v>2</v>
      </c>
      <c r="U25" s="230">
        <v>1.25</v>
      </c>
      <c r="V25" s="415"/>
      <c r="W25" s="427"/>
      <c r="X25" s="182"/>
    </row>
    <row r="26" spans="1:24" s="38" customFormat="1" ht="12.75">
      <c r="A26" s="382" t="s">
        <v>386</v>
      </c>
      <c r="B26" s="341"/>
      <c r="C26" s="382">
        <v>20</v>
      </c>
      <c r="D26" s="341"/>
      <c r="E26" s="382"/>
      <c r="F26" s="341"/>
      <c r="G26" s="382"/>
      <c r="H26" s="296"/>
      <c r="I26" s="341"/>
      <c r="J26" s="382"/>
      <c r="K26" s="341"/>
      <c r="L26" s="239"/>
      <c r="M26" s="229"/>
      <c r="N26" s="232"/>
      <c r="O26" s="233"/>
      <c r="P26" s="229"/>
      <c r="Q26" s="229"/>
      <c r="R26" s="229"/>
      <c r="S26" s="229"/>
      <c r="T26" s="229"/>
      <c r="U26" s="232"/>
      <c r="V26" s="232"/>
      <c r="W26" s="233"/>
      <c r="X26" s="182"/>
    </row>
    <row r="27" spans="1:24" s="38" customFormat="1" ht="12.75">
      <c r="A27" s="382" t="s">
        <v>125</v>
      </c>
      <c r="B27" s="341"/>
      <c r="C27" s="429" t="s">
        <v>443</v>
      </c>
      <c r="D27" s="341"/>
      <c r="E27" s="382"/>
      <c r="F27" s="341"/>
      <c r="G27" s="382"/>
      <c r="H27" s="296"/>
      <c r="I27" s="341"/>
      <c r="J27" s="382"/>
      <c r="K27" s="341"/>
      <c r="L27" s="239"/>
      <c r="M27" s="229"/>
      <c r="N27" s="232"/>
      <c r="O27" s="233"/>
      <c r="P27" s="229"/>
      <c r="Q27" s="229"/>
      <c r="R27" s="229"/>
      <c r="S27" s="229"/>
      <c r="T27" s="229"/>
      <c r="U27" s="232"/>
      <c r="V27" s="232"/>
      <c r="W27" s="233"/>
      <c r="X27" s="182"/>
    </row>
    <row r="28" spans="1:24" s="38" customFormat="1" ht="12.75">
      <c r="A28" s="382" t="s">
        <v>206</v>
      </c>
      <c r="B28" s="341"/>
      <c r="C28" s="382" t="s">
        <v>443</v>
      </c>
      <c r="D28" s="341"/>
      <c r="E28" s="382"/>
      <c r="F28" s="341"/>
      <c r="G28" s="382"/>
      <c r="H28" s="296"/>
      <c r="I28" s="341"/>
      <c r="J28" s="382"/>
      <c r="K28" s="341"/>
      <c r="L28" s="239"/>
      <c r="M28" s="229"/>
      <c r="N28" s="232"/>
      <c r="O28" s="233"/>
      <c r="P28" s="229"/>
      <c r="Q28" s="229"/>
      <c r="R28" s="229"/>
      <c r="S28" s="229"/>
      <c r="T28" s="229"/>
      <c r="U28" s="232"/>
      <c r="V28" s="232"/>
      <c r="W28" s="233"/>
      <c r="X28" s="182"/>
    </row>
    <row r="29" spans="1:24" s="38" customFormat="1" ht="12.75">
      <c r="A29" s="382" t="s">
        <v>194</v>
      </c>
      <c r="B29" s="341"/>
      <c r="C29" s="382">
        <v>5</v>
      </c>
      <c r="D29" s="341"/>
      <c r="E29" s="382"/>
      <c r="F29" s="341"/>
      <c r="G29" s="382"/>
      <c r="H29" s="296"/>
      <c r="I29" s="341"/>
      <c r="J29" s="382"/>
      <c r="K29" s="341"/>
      <c r="L29" s="239"/>
      <c r="M29" s="229"/>
      <c r="N29" s="232"/>
      <c r="O29" s="233"/>
      <c r="P29" s="229"/>
      <c r="Q29" s="229"/>
      <c r="R29" s="229"/>
      <c r="S29" s="229"/>
      <c r="T29" s="229"/>
      <c r="U29" s="232"/>
      <c r="V29" s="232"/>
      <c r="W29" s="233"/>
      <c r="X29" s="182"/>
    </row>
    <row r="30" spans="1:24" s="38" customFormat="1" ht="12.75">
      <c r="A30" s="382" t="s">
        <v>231</v>
      </c>
      <c r="B30" s="341"/>
      <c r="C30" s="382">
        <v>2</v>
      </c>
      <c r="D30" s="341"/>
      <c r="E30" s="382"/>
      <c r="F30" s="341"/>
      <c r="G30" s="382"/>
      <c r="H30" s="296"/>
      <c r="I30" s="341"/>
      <c r="J30" s="382"/>
      <c r="K30" s="341"/>
      <c r="L30" s="239"/>
      <c r="M30" s="229"/>
      <c r="N30" s="232"/>
      <c r="O30" s="233"/>
      <c r="P30" s="229"/>
      <c r="Q30" s="229"/>
      <c r="R30" s="229"/>
      <c r="S30" s="229"/>
      <c r="T30" s="229"/>
      <c r="U30" s="232"/>
      <c r="V30" s="232"/>
      <c r="W30" s="233"/>
      <c r="X30" s="182"/>
    </row>
    <row r="31" spans="1:24" s="38" customFormat="1" ht="13.5" thickBot="1">
      <c r="A31" s="377" t="s">
        <v>387</v>
      </c>
      <c r="B31" s="342"/>
      <c r="C31" s="377">
        <v>36</v>
      </c>
      <c r="D31" s="342"/>
      <c r="E31" s="377"/>
      <c r="F31" s="342"/>
      <c r="G31" s="377"/>
      <c r="H31" s="297"/>
      <c r="I31" s="342"/>
      <c r="J31" s="377"/>
      <c r="K31" s="342"/>
      <c r="L31" s="243"/>
      <c r="M31" s="235"/>
      <c r="N31" s="244"/>
      <c r="O31" s="234"/>
      <c r="P31" s="235"/>
      <c r="Q31" s="235"/>
      <c r="R31" s="235"/>
      <c r="S31" s="235"/>
      <c r="T31" s="235"/>
      <c r="U31" s="244"/>
      <c r="V31" s="417"/>
      <c r="W31" s="428"/>
      <c r="X31" s="182"/>
    </row>
    <row r="32" spans="1:24" s="38" customFormat="1" ht="25.5">
      <c r="A32" s="70" t="s">
        <v>388</v>
      </c>
      <c r="B32" s="333" t="s">
        <v>508</v>
      </c>
      <c r="C32" s="330"/>
      <c r="D32" s="376">
        <v>16.3</v>
      </c>
      <c r="E32" s="325"/>
      <c r="F32" s="376">
        <v>53.9</v>
      </c>
      <c r="G32" s="295"/>
      <c r="H32" s="325"/>
      <c r="I32" s="376">
        <v>14.7</v>
      </c>
      <c r="J32" s="325"/>
      <c r="K32" s="376">
        <v>310.60000000000002</v>
      </c>
      <c r="L32" s="231"/>
      <c r="M32" s="228">
        <v>101.6</v>
      </c>
      <c r="N32" s="228">
        <v>3.3</v>
      </c>
      <c r="O32" s="230">
        <v>205.5</v>
      </c>
      <c r="P32" s="231"/>
      <c r="Q32" s="228">
        <v>51.8</v>
      </c>
      <c r="R32" s="228">
        <v>0.09</v>
      </c>
      <c r="S32" s="228">
        <v>0.2</v>
      </c>
      <c r="T32" s="228">
        <v>32.799999999999997</v>
      </c>
      <c r="U32" s="356">
        <v>0.6</v>
      </c>
      <c r="V32" s="237"/>
      <c r="W32" s="400"/>
    </row>
    <row r="33" spans="1:23" s="38" customFormat="1" ht="12.75">
      <c r="A33" s="72" t="s">
        <v>537</v>
      </c>
      <c r="B33" s="383" t="s">
        <v>509</v>
      </c>
      <c r="C33" s="384"/>
      <c r="D33" s="382"/>
      <c r="E33" s="341"/>
      <c r="F33" s="382"/>
      <c r="G33" s="296"/>
      <c r="H33" s="341"/>
      <c r="I33" s="382"/>
      <c r="J33" s="341"/>
      <c r="K33" s="382"/>
      <c r="L33" s="233"/>
      <c r="M33" s="229"/>
      <c r="N33" s="229"/>
      <c r="O33" s="232"/>
      <c r="P33" s="233"/>
      <c r="Q33" s="229"/>
      <c r="R33" s="229"/>
      <c r="S33" s="229"/>
      <c r="T33" s="229"/>
      <c r="U33" s="357"/>
      <c r="V33" s="237"/>
      <c r="W33" s="400"/>
    </row>
    <row r="34" spans="1:23" s="38" customFormat="1" ht="12.75">
      <c r="A34" s="72" t="s">
        <v>206</v>
      </c>
      <c r="B34" s="383" t="s">
        <v>510</v>
      </c>
      <c r="C34" s="384"/>
      <c r="D34" s="382"/>
      <c r="E34" s="341"/>
      <c r="F34" s="382"/>
      <c r="G34" s="296"/>
      <c r="H34" s="341"/>
      <c r="I34" s="382"/>
      <c r="J34" s="341"/>
      <c r="K34" s="382"/>
      <c r="L34" s="233"/>
      <c r="M34" s="229"/>
      <c r="N34" s="229"/>
      <c r="O34" s="232"/>
      <c r="P34" s="233"/>
      <c r="Q34" s="229"/>
      <c r="R34" s="229"/>
      <c r="S34" s="229"/>
      <c r="T34" s="229"/>
      <c r="U34" s="357"/>
      <c r="V34" s="237"/>
      <c r="W34" s="400"/>
    </row>
    <row r="35" spans="1:23" s="38" customFormat="1" ht="12.75">
      <c r="A35" s="72" t="s">
        <v>538</v>
      </c>
      <c r="B35" s="383">
        <v>37.1</v>
      </c>
      <c r="C35" s="384"/>
      <c r="D35" s="382"/>
      <c r="E35" s="341"/>
      <c r="F35" s="382"/>
      <c r="G35" s="296"/>
      <c r="H35" s="341"/>
      <c r="I35" s="382"/>
      <c r="J35" s="341"/>
      <c r="K35" s="382"/>
      <c r="L35" s="233"/>
      <c r="M35" s="229"/>
      <c r="N35" s="229"/>
      <c r="O35" s="232"/>
      <c r="P35" s="233"/>
      <c r="Q35" s="229"/>
      <c r="R35" s="229"/>
      <c r="S35" s="229"/>
      <c r="T35" s="229"/>
      <c r="U35" s="357"/>
      <c r="V35" s="237"/>
      <c r="W35" s="400"/>
    </row>
    <row r="36" spans="1:23" s="38" customFormat="1" ht="12.75">
      <c r="A36" s="72" t="s">
        <v>539</v>
      </c>
      <c r="B36" s="383" t="s">
        <v>510</v>
      </c>
      <c r="C36" s="384"/>
      <c r="D36" s="382"/>
      <c r="E36" s="341"/>
      <c r="F36" s="382"/>
      <c r="G36" s="296"/>
      <c r="H36" s="341"/>
      <c r="I36" s="382"/>
      <c r="J36" s="341"/>
      <c r="K36" s="382"/>
      <c r="L36" s="233"/>
      <c r="M36" s="229"/>
      <c r="N36" s="229"/>
      <c r="O36" s="232"/>
      <c r="P36" s="233"/>
      <c r="Q36" s="229"/>
      <c r="R36" s="229"/>
      <c r="S36" s="229"/>
      <c r="T36" s="229"/>
      <c r="U36" s="357"/>
      <c r="V36" s="237"/>
      <c r="W36" s="400"/>
    </row>
    <row r="37" spans="1:23" s="38" customFormat="1" ht="12.75">
      <c r="A37" s="72" t="s">
        <v>540</v>
      </c>
      <c r="B37" s="383" t="s">
        <v>504</v>
      </c>
      <c r="C37" s="384"/>
      <c r="D37" s="382"/>
      <c r="E37" s="341"/>
      <c r="F37" s="382"/>
      <c r="G37" s="296"/>
      <c r="H37" s="341"/>
      <c r="I37" s="382"/>
      <c r="J37" s="341"/>
      <c r="K37" s="382"/>
      <c r="L37" s="233"/>
      <c r="M37" s="229"/>
      <c r="N37" s="229"/>
      <c r="O37" s="232"/>
      <c r="P37" s="233"/>
      <c r="Q37" s="229"/>
      <c r="R37" s="229"/>
      <c r="S37" s="229"/>
      <c r="T37" s="229"/>
      <c r="U37" s="357"/>
      <c r="V37" s="237"/>
      <c r="W37" s="400"/>
    </row>
    <row r="38" spans="1:23" s="38" customFormat="1" ht="12.75">
      <c r="A38" s="72" t="s">
        <v>258</v>
      </c>
      <c r="B38" s="383" t="s">
        <v>511</v>
      </c>
      <c r="C38" s="384"/>
      <c r="D38" s="382"/>
      <c r="E38" s="341"/>
      <c r="F38" s="382"/>
      <c r="G38" s="296"/>
      <c r="H38" s="341"/>
      <c r="I38" s="382"/>
      <c r="J38" s="341"/>
      <c r="K38" s="382"/>
      <c r="L38" s="233"/>
      <c r="M38" s="229"/>
      <c r="N38" s="229"/>
      <c r="O38" s="232"/>
      <c r="P38" s="233"/>
      <c r="Q38" s="229"/>
      <c r="R38" s="229"/>
      <c r="S38" s="229"/>
      <c r="T38" s="229"/>
      <c r="U38" s="357"/>
      <c r="V38" s="237"/>
      <c r="W38" s="400"/>
    </row>
    <row r="39" spans="1:23" s="38" customFormat="1" ht="12.75">
      <c r="A39" s="72" t="s">
        <v>541</v>
      </c>
      <c r="B39" s="383">
        <v>2.6</v>
      </c>
      <c r="C39" s="384"/>
      <c r="D39" s="382"/>
      <c r="E39" s="341"/>
      <c r="F39" s="382"/>
      <c r="G39" s="296"/>
      <c r="H39" s="341"/>
      <c r="I39" s="382"/>
      <c r="J39" s="341"/>
      <c r="K39" s="382"/>
      <c r="L39" s="233"/>
      <c r="M39" s="229"/>
      <c r="N39" s="229"/>
      <c r="O39" s="232"/>
      <c r="P39" s="233"/>
      <c r="Q39" s="229"/>
      <c r="R39" s="229"/>
      <c r="S39" s="229"/>
      <c r="T39" s="229"/>
      <c r="U39" s="357"/>
      <c r="V39" s="237"/>
      <c r="W39" s="400"/>
    </row>
    <row r="40" spans="1:23" s="38" customFormat="1" ht="12.75">
      <c r="A40" s="72" t="s">
        <v>319</v>
      </c>
      <c r="B40" s="383" t="s">
        <v>512</v>
      </c>
      <c r="C40" s="384"/>
      <c r="D40" s="382"/>
      <c r="E40" s="341"/>
      <c r="F40" s="382"/>
      <c r="G40" s="296"/>
      <c r="H40" s="341"/>
      <c r="I40" s="382"/>
      <c r="J40" s="341"/>
      <c r="K40" s="382"/>
      <c r="L40" s="233"/>
      <c r="M40" s="229"/>
      <c r="N40" s="229"/>
      <c r="O40" s="232"/>
      <c r="P40" s="233"/>
      <c r="Q40" s="229"/>
      <c r="R40" s="229"/>
      <c r="S40" s="229"/>
      <c r="T40" s="229"/>
      <c r="U40" s="357"/>
      <c r="V40" s="237"/>
      <c r="W40" s="400"/>
    </row>
    <row r="41" spans="1:23" s="38" customFormat="1" ht="12.75">
      <c r="A41" s="72" t="s">
        <v>206</v>
      </c>
      <c r="B41" s="383" t="s">
        <v>513</v>
      </c>
      <c r="C41" s="384"/>
      <c r="D41" s="382"/>
      <c r="E41" s="341"/>
      <c r="F41" s="382"/>
      <c r="G41" s="296"/>
      <c r="H41" s="341"/>
      <c r="I41" s="382"/>
      <c r="J41" s="341"/>
      <c r="K41" s="382"/>
      <c r="L41" s="233"/>
      <c r="M41" s="229"/>
      <c r="N41" s="229"/>
      <c r="O41" s="232"/>
      <c r="P41" s="233"/>
      <c r="Q41" s="229"/>
      <c r="R41" s="229"/>
      <c r="S41" s="229"/>
      <c r="T41" s="229"/>
      <c r="U41" s="357"/>
      <c r="V41" s="237"/>
      <c r="W41" s="400"/>
    </row>
    <row r="42" spans="1:23" s="38" customFormat="1" ht="12.75">
      <c r="A42" s="72" t="s">
        <v>516</v>
      </c>
      <c r="B42" s="383">
        <v>2.7</v>
      </c>
      <c r="C42" s="384"/>
      <c r="D42" s="382"/>
      <c r="E42" s="341"/>
      <c r="F42" s="382"/>
      <c r="G42" s="296"/>
      <c r="H42" s="341"/>
      <c r="I42" s="382"/>
      <c r="J42" s="341"/>
      <c r="K42" s="382"/>
      <c r="L42" s="233"/>
      <c r="M42" s="229"/>
      <c r="N42" s="229"/>
      <c r="O42" s="232"/>
      <c r="P42" s="233"/>
      <c r="Q42" s="229"/>
      <c r="R42" s="229"/>
      <c r="S42" s="229"/>
      <c r="T42" s="229"/>
      <c r="U42" s="357"/>
      <c r="V42" s="237"/>
      <c r="W42" s="400"/>
    </row>
    <row r="43" spans="1:23" s="38" customFormat="1" ht="12.75">
      <c r="A43" s="72" t="s">
        <v>530</v>
      </c>
      <c r="B43" s="383">
        <v>0.9</v>
      </c>
      <c r="C43" s="384"/>
      <c r="D43" s="382"/>
      <c r="E43" s="341"/>
      <c r="F43" s="382"/>
      <c r="G43" s="296"/>
      <c r="H43" s="341"/>
      <c r="I43" s="382"/>
      <c r="J43" s="341"/>
      <c r="K43" s="382"/>
      <c r="L43" s="233"/>
      <c r="M43" s="229"/>
      <c r="N43" s="229"/>
      <c r="O43" s="232"/>
      <c r="P43" s="233"/>
      <c r="Q43" s="229"/>
      <c r="R43" s="229"/>
      <c r="S43" s="229"/>
      <c r="T43" s="229"/>
      <c r="U43" s="357"/>
      <c r="V43" s="237"/>
      <c r="W43" s="400"/>
    </row>
    <row r="44" spans="1:23" s="38" customFormat="1" ht="12.75">
      <c r="A44" s="72" t="s">
        <v>542</v>
      </c>
      <c r="B44" s="383">
        <v>2.2000000000000002</v>
      </c>
      <c r="C44" s="384"/>
      <c r="D44" s="382"/>
      <c r="E44" s="341"/>
      <c r="F44" s="382"/>
      <c r="G44" s="296"/>
      <c r="H44" s="341"/>
      <c r="I44" s="382"/>
      <c r="J44" s="341"/>
      <c r="K44" s="382"/>
      <c r="L44" s="233"/>
      <c r="M44" s="229"/>
      <c r="N44" s="229"/>
      <c r="O44" s="232"/>
      <c r="P44" s="233"/>
      <c r="Q44" s="229"/>
      <c r="R44" s="229"/>
      <c r="S44" s="229"/>
      <c r="T44" s="229"/>
      <c r="U44" s="357"/>
      <c r="V44" s="237"/>
      <c r="W44" s="400"/>
    </row>
    <row r="45" spans="1:23" s="38" customFormat="1" ht="13.5" thickBot="1">
      <c r="A45" s="75" t="s">
        <v>231</v>
      </c>
      <c r="B45" s="380">
        <v>1</v>
      </c>
      <c r="C45" s="381"/>
      <c r="D45" s="377"/>
      <c r="E45" s="342"/>
      <c r="F45" s="377"/>
      <c r="G45" s="297"/>
      <c r="H45" s="342"/>
      <c r="I45" s="377"/>
      <c r="J45" s="342"/>
      <c r="K45" s="377"/>
      <c r="L45" s="234"/>
      <c r="M45" s="235"/>
      <c r="N45" s="235"/>
      <c r="O45" s="244"/>
      <c r="P45" s="234"/>
      <c r="Q45" s="235"/>
      <c r="R45" s="235"/>
      <c r="S45" s="235"/>
      <c r="T45" s="235"/>
      <c r="U45" s="358"/>
      <c r="V45" s="242"/>
      <c r="W45" s="400"/>
    </row>
    <row r="46" spans="1:23" s="38" customFormat="1" ht="25.5">
      <c r="A46" s="70" t="s">
        <v>259</v>
      </c>
      <c r="B46" s="333">
        <v>200</v>
      </c>
      <c r="C46" s="330"/>
      <c r="D46" s="376">
        <v>0.6</v>
      </c>
      <c r="E46" s="325"/>
      <c r="F46" s="376">
        <v>0</v>
      </c>
      <c r="G46" s="295"/>
      <c r="H46" s="325"/>
      <c r="I46" s="376">
        <v>31.4</v>
      </c>
      <c r="J46" s="325"/>
      <c r="K46" s="376">
        <v>124</v>
      </c>
      <c r="L46" s="231"/>
      <c r="M46" s="228">
        <v>19.48</v>
      </c>
      <c r="N46" s="228">
        <v>15.32</v>
      </c>
      <c r="O46" s="230">
        <v>31.94</v>
      </c>
      <c r="P46" s="231"/>
      <c r="Q46" s="228">
        <v>0.54</v>
      </c>
      <c r="R46" s="228">
        <v>0</v>
      </c>
      <c r="S46" s="228">
        <v>0.02</v>
      </c>
      <c r="T46" s="228">
        <v>0.82</v>
      </c>
      <c r="U46" s="356">
        <v>0.16</v>
      </c>
      <c r="V46" s="236"/>
      <c r="W46" s="400"/>
    </row>
    <row r="47" spans="1:23" s="38" customFormat="1" ht="12.75">
      <c r="A47" s="72" t="s">
        <v>260</v>
      </c>
      <c r="B47" s="382">
        <v>20</v>
      </c>
      <c r="C47" s="341"/>
      <c r="D47" s="382"/>
      <c r="E47" s="341"/>
      <c r="F47" s="382"/>
      <c r="G47" s="296"/>
      <c r="H47" s="341"/>
      <c r="I47" s="382"/>
      <c r="J47" s="341"/>
      <c r="K47" s="382"/>
      <c r="L47" s="233"/>
      <c r="M47" s="229"/>
      <c r="N47" s="229"/>
      <c r="O47" s="232"/>
      <c r="P47" s="233"/>
      <c r="Q47" s="229"/>
      <c r="R47" s="229"/>
      <c r="S47" s="229"/>
      <c r="T47" s="229"/>
      <c r="U47" s="357"/>
      <c r="V47" s="237"/>
      <c r="W47" s="400"/>
    </row>
    <row r="48" spans="1:23" s="38" customFormat="1" ht="12.75">
      <c r="A48" s="72" t="s">
        <v>261</v>
      </c>
      <c r="B48" s="382">
        <v>20</v>
      </c>
      <c r="C48" s="341"/>
      <c r="D48" s="382"/>
      <c r="E48" s="341"/>
      <c r="F48" s="382"/>
      <c r="G48" s="296"/>
      <c r="H48" s="341"/>
      <c r="I48" s="382"/>
      <c r="J48" s="341"/>
      <c r="K48" s="382"/>
      <c r="L48" s="233"/>
      <c r="M48" s="229"/>
      <c r="N48" s="229"/>
      <c r="O48" s="232"/>
      <c r="P48" s="233"/>
      <c r="Q48" s="229"/>
      <c r="R48" s="229"/>
      <c r="S48" s="229"/>
      <c r="T48" s="229"/>
      <c r="U48" s="357"/>
      <c r="V48" s="237"/>
      <c r="W48" s="400"/>
    </row>
    <row r="49" spans="1:23" s="38" customFormat="1" ht="13.5" thickBot="1">
      <c r="A49" s="148" t="s">
        <v>594</v>
      </c>
      <c r="B49" s="377">
        <v>0.2</v>
      </c>
      <c r="C49" s="342"/>
      <c r="D49" s="377"/>
      <c r="E49" s="342"/>
      <c r="F49" s="377"/>
      <c r="G49" s="297"/>
      <c r="H49" s="342"/>
      <c r="I49" s="377"/>
      <c r="J49" s="342"/>
      <c r="K49" s="377"/>
      <c r="L49" s="234"/>
      <c r="M49" s="235"/>
      <c r="N49" s="235"/>
      <c r="O49" s="244"/>
      <c r="P49" s="234"/>
      <c r="Q49" s="235"/>
      <c r="R49" s="235"/>
      <c r="S49" s="235"/>
      <c r="T49" s="235"/>
      <c r="U49" s="358"/>
      <c r="V49" s="242"/>
      <c r="W49" s="400"/>
    </row>
    <row r="50" spans="1:23" s="38" customFormat="1" ht="26.25" thickBot="1">
      <c r="A50" s="75" t="s">
        <v>225</v>
      </c>
      <c r="B50" s="343">
        <v>90</v>
      </c>
      <c r="C50" s="344"/>
      <c r="D50" s="337">
        <v>7.1</v>
      </c>
      <c r="E50" s="336"/>
      <c r="F50" s="337">
        <v>0.9</v>
      </c>
      <c r="G50" s="299"/>
      <c r="H50" s="336"/>
      <c r="I50" s="337">
        <v>43.43</v>
      </c>
      <c r="J50" s="336"/>
      <c r="K50" s="337">
        <v>211.5</v>
      </c>
      <c r="L50" s="246"/>
      <c r="M50" s="81">
        <v>127.8</v>
      </c>
      <c r="N50" s="81">
        <v>3.11</v>
      </c>
      <c r="O50" s="245">
        <v>139.5</v>
      </c>
      <c r="P50" s="246"/>
      <c r="Q50" s="81">
        <v>43.2</v>
      </c>
      <c r="R50" s="81">
        <v>0.34</v>
      </c>
      <c r="S50" s="81">
        <v>0.28999999999999998</v>
      </c>
      <c r="T50" s="81">
        <v>0.18</v>
      </c>
      <c r="U50" s="80">
        <v>0</v>
      </c>
      <c r="V50" s="80"/>
      <c r="W50" s="119"/>
    </row>
    <row r="51" spans="1:23" s="38" customFormat="1" ht="13.5" thickBot="1">
      <c r="A51" s="75" t="s">
        <v>425</v>
      </c>
      <c r="B51" s="343">
        <v>230</v>
      </c>
      <c r="C51" s="344"/>
      <c r="D51" s="337">
        <v>2.75</v>
      </c>
      <c r="E51" s="336"/>
      <c r="F51" s="337">
        <v>1</v>
      </c>
      <c r="G51" s="299"/>
      <c r="H51" s="336"/>
      <c r="I51" s="337">
        <v>39.4</v>
      </c>
      <c r="J51" s="336"/>
      <c r="K51" s="337">
        <v>120</v>
      </c>
      <c r="L51" s="246"/>
      <c r="M51" s="81">
        <v>10</v>
      </c>
      <c r="N51" s="81">
        <v>0.75</v>
      </c>
      <c r="O51" s="245">
        <v>35</v>
      </c>
      <c r="P51" s="246"/>
      <c r="Q51" s="81">
        <v>52.5</v>
      </c>
      <c r="R51" s="81">
        <v>0.05</v>
      </c>
      <c r="S51" s="81">
        <v>5.5E-2</v>
      </c>
      <c r="T51" s="81">
        <v>12.5</v>
      </c>
      <c r="U51" s="80">
        <v>0</v>
      </c>
      <c r="V51" s="80"/>
      <c r="W51" s="119"/>
    </row>
    <row r="52" spans="1:23" s="86" customFormat="1" ht="13.5" thickBot="1">
      <c r="A52" s="82" t="s">
        <v>203</v>
      </c>
      <c r="B52" s="339"/>
      <c r="C52" s="340"/>
      <c r="D52" s="393">
        <f t="shared" ref="D52" si="0">D23+E25+D32+D46+D50+D51</f>
        <v>52.350000000000009</v>
      </c>
      <c r="E52" s="338"/>
      <c r="F52" s="393">
        <f t="shared" ref="F52" si="1">F23+G25+F32+F46+F50+F51</f>
        <v>65.7</v>
      </c>
      <c r="G52" s="359"/>
      <c r="H52" s="338"/>
      <c r="I52" s="393">
        <f t="shared" ref="I52" si="2">H23+J25+I32+I46+I50+I51</f>
        <v>145.03</v>
      </c>
      <c r="J52" s="338"/>
      <c r="K52" s="393">
        <f t="shared" ref="K52" si="3">K23+L25+K32+K46+K50+K51</f>
        <v>1024.0999999999999</v>
      </c>
      <c r="L52" s="292"/>
      <c r="M52" s="101">
        <f>M23+M25+M32+M46+M50+M51</f>
        <v>319.13</v>
      </c>
      <c r="N52" s="101">
        <f>N23+N25+N32+N46+N50+N51</f>
        <v>33.83</v>
      </c>
      <c r="O52" s="291">
        <f t="shared" ref="O52" si="4">O23+P25+O32+O46+O50+O51</f>
        <v>661.94</v>
      </c>
      <c r="P52" s="292"/>
      <c r="Q52" s="101">
        <f>Q23+Q25+Q32+Q46+Q50+Q51</f>
        <v>238.54000000000002</v>
      </c>
      <c r="R52" s="101">
        <f>R23+R25+R32+R46+R50+R51</f>
        <v>0.71</v>
      </c>
      <c r="S52" s="101">
        <f>S23+S25+S32+S46+S50+S51</f>
        <v>0.70500000000000007</v>
      </c>
      <c r="T52" s="101">
        <f>T23+T25+T32+T46+T50+T51</f>
        <v>49.8</v>
      </c>
      <c r="U52" s="102">
        <f>U23+U25+U32+U46+U50+U51</f>
        <v>2.0100000000000002</v>
      </c>
      <c r="V52" s="83"/>
      <c r="W52" s="131"/>
    </row>
    <row r="53" spans="1:23" s="38" customFormat="1" ht="17.25" customHeight="1" thickBot="1">
      <c r="A53" s="97" t="s">
        <v>227</v>
      </c>
      <c r="B53" s="343"/>
      <c r="C53" s="344"/>
      <c r="D53" s="343"/>
      <c r="E53" s="344"/>
      <c r="F53" s="343"/>
      <c r="G53" s="298"/>
      <c r="H53" s="344"/>
      <c r="I53" s="343"/>
      <c r="J53" s="344"/>
      <c r="K53" s="343"/>
      <c r="L53" s="241"/>
      <c r="M53" s="78"/>
      <c r="N53" s="78"/>
      <c r="O53" s="240"/>
      <c r="P53" s="241"/>
      <c r="Q53" s="78"/>
      <c r="R53" s="78"/>
      <c r="S53" s="78"/>
      <c r="T53" s="78"/>
      <c r="U53" s="76"/>
      <c r="V53" s="76"/>
      <c r="W53" s="119"/>
    </row>
    <row r="54" spans="1:23" s="38" customFormat="1" ht="16.5" customHeight="1" thickBot="1">
      <c r="A54" s="75" t="s">
        <v>248</v>
      </c>
      <c r="B54" s="343" t="s">
        <v>249</v>
      </c>
      <c r="C54" s="344"/>
      <c r="D54" s="337">
        <v>5.0999999999999996</v>
      </c>
      <c r="E54" s="336"/>
      <c r="F54" s="337">
        <v>4.5999999999999996</v>
      </c>
      <c r="G54" s="299"/>
      <c r="H54" s="336"/>
      <c r="I54" s="337">
        <v>0.3</v>
      </c>
      <c r="J54" s="336"/>
      <c r="K54" s="337">
        <v>63</v>
      </c>
      <c r="L54" s="246"/>
      <c r="M54" s="81">
        <v>22.18</v>
      </c>
      <c r="N54" s="81">
        <v>4.8499999999999996</v>
      </c>
      <c r="O54" s="245">
        <v>0</v>
      </c>
      <c r="P54" s="246"/>
      <c r="Q54" s="81">
        <v>1.01</v>
      </c>
      <c r="R54" s="81">
        <v>0.03</v>
      </c>
      <c r="S54" s="81">
        <v>0.18</v>
      </c>
      <c r="T54" s="81">
        <v>0</v>
      </c>
      <c r="U54" s="80">
        <v>1</v>
      </c>
      <c r="V54" s="80"/>
      <c r="W54" s="119"/>
    </row>
    <row r="55" spans="1:23" s="38" customFormat="1" ht="19.5" customHeight="1" thickBot="1">
      <c r="A55" s="75" t="s">
        <v>225</v>
      </c>
      <c r="B55" s="343">
        <v>30</v>
      </c>
      <c r="C55" s="344"/>
      <c r="D55" s="337">
        <v>3.94</v>
      </c>
      <c r="E55" s="336"/>
      <c r="F55" s="337">
        <v>0.51</v>
      </c>
      <c r="G55" s="299"/>
      <c r="H55" s="336"/>
      <c r="I55" s="337">
        <v>24.13</v>
      </c>
      <c r="J55" s="336"/>
      <c r="K55" s="337">
        <v>117.5</v>
      </c>
      <c r="L55" s="246"/>
      <c r="M55" s="81">
        <v>71</v>
      </c>
      <c r="N55" s="81">
        <v>1.73</v>
      </c>
      <c r="O55" s="245">
        <v>77.5</v>
      </c>
      <c r="P55" s="246"/>
      <c r="Q55" s="81">
        <v>24</v>
      </c>
      <c r="R55" s="81">
        <v>0.19</v>
      </c>
      <c r="S55" s="81">
        <v>0.13</v>
      </c>
      <c r="T55" s="81">
        <v>0.1</v>
      </c>
      <c r="U55" s="80">
        <v>0</v>
      </c>
      <c r="V55" s="80"/>
      <c r="W55" s="119"/>
    </row>
    <row r="56" spans="1:23" s="38" customFormat="1" ht="25.5">
      <c r="A56" s="70" t="s">
        <v>293</v>
      </c>
      <c r="B56" s="333">
        <v>50</v>
      </c>
      <c r="C56" s="330"/>
      <c r="D56" s="376">
        <v>4.4000000000000004</v>
      </c>
      <c r="E56" s="325"/>
      <c r="F56" s="376">
        <v>1.1000000000000001</v>
      </c>
      <c r="G56" s="295"/>
      <c r="H56" s="325"/>
      <c r="I56" s="376">
        <v>25.15</v>
      </c>
      <c r="J56" s="325"/>
      <c r="K56" s="376">
        <v>128.5</v>
      </c>
      <c r="L56" s="231"/>
      <c r="M56" s="228">
        <v>33.5</v>
      </c>
      <c r="N56" s="228">
        <v>0.55000000000000004</v>
      </c>
      <c r="O56" s="230">
        <v>52.5</v>
      </c>
      <c r="P56" s="231"/>
      <c r="Q56" s="228">
        <v>9</v>
      </c>
      <c r="R56" s="228">
        <v>0.06</v>
      </c>
      <c r="S56" s="228">
        <v>0.04</v>
      </c>
      <c r="T56" s="228">
        <v>0</v>
      </c>
      <c r="U56" s="356">
        <v>5.0000000000000001E-3</v>
      </c>
      <c r="V56" s="236"/>
      <c r="W56" s="400"/>
    </row>
    <row r="57" spans="1:23" s="38" customFormat="1" ht="12.75">
      <c r="A57" s="72" t="s">
        <v>530</v>
      </c>
      <c r="B57" s="382">
        <v>40</v>
      </c>
      <c r="C57" s="341"/>
      <c r="D57" s="382"/>
      <c r="E57" s="341"/>
      <c r="F57" s="382"/>
      <c r="G57" s="296"/>
      <c r="H57" s="341"/>
      <c r="I57" s="382"/>
      <c r="J57" s="341"/>
      <c r="K57" s="382"/>
      <c r="L57" s="233"/>
      <c r="M57" s="229"/>
      <c r="N57" s="229"/>
      <c r="O57" s="232"/>
      <c r="P57" s="233"/>
      <c r="Q57" s="229"/>
      <c r="R57" s="229"/>
      <c r="S57" s="229"/>
      <c r="T57" s="229"/>
      <c r="U57" s="357"/>
      <c r="V57" s="237"/>
      <c r="W57" s="400"/>
    </row>
    <row r="58" spans="1:23" s="38" customFormat="1" ht="12.75">
      <c r="A58" s="72" t="s">
        <v>264</v>
      </c>
      <c r="B58" s="382">
        <v>0.5</v>
      </c>
      <c r="C58" s="341"/>
      <c r="D58" s="382"/>
      <c r="E58" s="341"/>
      <c r="F58" s="382"/>
      <c r="G58" s="296"/>
      <c r="H58" s="341"/>
      <c r="I58" s="382"/>
      <c r="J58" s="341"/>
      <c r="K58" s="382"/>
      <c r="L58" s="233"/>
      <c r="M58" s="229"/>
      <c r="N58" s="229"/>
      <c r="O58" s="232"/>
      <c r="P58" s="233"/>
      <c r="Q58" s="229"/>
      <c r="R58" s="229"/>
      <c r="S58" s="229"/>
      <c r="T58" s="229"/>
      <c r="U58" s="357"/>
      <c r="V58" s="237"/>
      <c r="W58" s="400"/>
    </row>
    <row r="59" spans="1:23" s="38" customFormat="1" ht="12.75">
      <c r="A59" s="72" t="s">
        <v>239</v>
      </c>
      <c r="B59" s="382">
        <v>20</v>
      </c>
      <c r="C59" s="341"/>
      <c r="D59" s="382"/>
      <c r="E59" s="341"/>
      <c r="F59" s="382"/>
      <c r="G59" s="296"/>
      <c r="H59" s="341"/>
      <c r="I59" s="382"/>
      <c r="J59" s="341"/>
      <c r="K59" s="382"/>
      <c r="L59" s="233"/>
      <c r="M59" s="229"/>
      <c r="N59" s="229"/>
      <c r="O59" s="232"/>
      <c r="P59" s="233"/>
      <c r="Q59" s="229"/>
      <c r="R59" s="229"/>
      <c r="S59" s="229"/>
      <c r="T59" s="229"/>
      <c r="U59" s="357"/>
      <c r="V59" s="237"/>
      <c r="W59" s="400"/>
    </row>
    <row r="60" spans="1:23" s="38" customFormat="1" ht="13.5" thickBot="1">
      <c r="A60" s="75" t="s">
        <v>231</v>
      </c>
      <c r="B60" s="377">
        <v>0.5</v>
      </c>
      <c r="C60" s="342"/>
      <c r="D60" s="377"/>
      <c r="E60" s="342"/>
      <c r="F60" s="377"/>
      <c r="G60" s="297"/>
      <c r="H60" s="342"/>
      <c r="I60" s="377"/>
      <c r="J60" s="342"/>
      <c r="K60" s="377"/>
      <c r="L60" s="234"/>
      <c r="M60" s="235"/>
      <c r="N60" s="235"/>
      <c r="O60" s="244"/>
      <c r="P60" s="234"/>
      <c r="Q60" s="235"/>
      <c r="R60" s="235"/>
      <c r="S60" s="235"/>
      <c r="T60" s="235"/>
      <c r="U60" s="358"/>
      <c r="V60" s="242"/>
      <c r="W60" s="400"/>
    </row>
    <row r="61" spans="1:23" s="38" customFormat="1" ht="25.5">
      <c r="A61" s="70" t="s">
        <v>232</v>
      </c>
      <c r="B61" s="333">
        <v>200</v>
      </c>
      <c r="C61" s="330"/>
      <c r="D61" s="333">
        <v>4.43</v>
      </c>
      <c r="E61" s="330"/>
      <c r="F61" s="376">
        <v>5.0999999999999996</v>
      </c>
      <c r="G61" s="295"/>
      <c r="H61" s="325"/>
      <c r="I61" s="376">
        <v>7.43</v>
      </c>
      <c r="J61" s="325"/>
      <c r="K61" s="376">
        <v>92.25</v>
      </c>
      <c r="L61" s="231"/>
      <c r="M61" s="228">
        <v>81.680000000000007</v>
      </c>
      <c r="N61" s="228">
        <v>9.4499999999999993</v>
      </c>
      <c r="O61" s="230">
        <v>60.75</v>
      </c>
      <c r="P61" s="231"/>
      <c r="Q61" s="228">
        <v>0.68</v>
      </c>
      <c r="R61" s="228">
        <v>0.03</v>
      </c>
      <c r="S61" s="228">
        <v>0</v>
      </c>
      <c r="T61" s="228">
        <v>0.68</v>
      </c>
      <c r="U61" s="356">
        <v>8.0000000000000002E-3</v>
      </c>
      <c r="V61" s="236"/>
      <c r="W61" s="400"/>
    </row>
    <row r="62" spans="1:23" s="38" customFormat="1" ht="13.5" thickBot="1">
      <c r="A62" s="75" t="s">
        <v>239</v>
      </c>
      <c r="B62" s="377">
        <v>211</v>
      </c>
      <c r="C62" s="342"/>
      <c r="D62" s="335"/>
      <c r="E62" s="332"/>
      <c r="F62" s="377"/>
      <c r="G62" s="297"/>
      <c r="H62" s="342"/>
      <c r="I62" s="377"/>
      <c r="J62" s="342"/>
      <c r="K62" s="377"/>
      <c r="L62" s="234"/>
      <c r="M62" s="235"/>
      <c r="N62" s="235"/>
      <c r="O62" s="244"/>
      <c r="P62" s="234"/>
      <c r="Q62" s="235"/>
      <c r="R62" s="235"/>
      <c r="S62" s="235"/>
      <c r="T62" s="235"/>
      <c r="U62" s="358"/>
      <c r="V62" s="242"/>
      <c r="W62" s="400"/>
    </row>
    <row r="63" spans="1:23" s="38" customFormat="1" ht="13.5" thickBot="1">
      <c r="A63" s="97" t="s">
        <v>203</v>
      </c>
      <c r="B63" s="343"/>
      <c r="C63" s="344"/>
      <c r="D63" s="433">
        <f t="shared" ref="D63" si="5">D54+D55+D56+D61</f>
        <v>17.869999999999997</v>
      </c>
      <c r="E63" s="434"/>
      <c r="F63" s="433">
        <v>13.01</v>
      </c>
      <c r="G63" s="360"/>
      <c r="H63" s="434"/>
      <c r="I63" s="433">
        <f t="shared" ref="I63" si="6">I54+I55+I56+I61</f>
        <v>57.01</v>
      </c>
      <c r="J63" s="434"/>
      <c r="K63" s="433">
        <f t="shared" ref="K63" si="7">K54+K55+K56+K61</f>
        <v>401.25</v>
      </c>
      <c r="L63" s="323"/>
      <c r="M63" s="99">
        <f>M54+M55+M56+M61</f>
        <v>208.36</v>
      </c>
      <c r="N63" s="99">
        <f>N54+N55+N56+N61</f>
        <v>16.579999999999998</v>
      </c>
      <c r="O63" s="322">
        <f t="shared" ref="O63" si="8">O54+O55+O56+O61</f>
        <v>190.75</v>
      </c>
      <c r="P63" s="323"/>
      <c r="Q63" s="99">
        <f>Q54+Q55+Q56+Q61</f>
        <v>34.690000000000005</v>
      </c>
      <c r="R63" s="99">
        <f>R54+R55+R56+R61</f>
        <v>0.31000000000000005</v>
      </c>
      <c r="S63" s="99">
        <f>S54+S55+S56+S61</f>
        <v>0.35</v>
      </c>
      <c r="T63" s="99">
        <f>T54+T55+T56+T61</f>
        <v>0.78</v>
      </c>
      <c r="U63" s="98">
        <f>U54+U55+U56+U61</f>
        <v>1.0129999999999999</v>
      </c>
      <c r="V63" s="76"/>
      <c r="W63" s="119"/>
    </row>
    <row r="64" spans="1:23" s="137" customFormat="1" ht="13.5" thickBot="1">
      <c r="A64" s="132" t="s">
        <v>267</v>
      </c>
      <c r="B64" s="435"/>
      <c r="C64" s="436"/>
      <c r="D64" s="437">
        <f t="shared" ref="D64" si="9">D21+D52+D63</f>
        <v>87.050000000000011</v>
      </c>
      <c r="E64" s="438"/>
      <c r="F64" s="437">
        <f t="shared" ref="F64" si="10">F21+F52+F63</f>
        <v>113.17</v>
      </c>
      <c r="G64" s="439"/>
      <c r="H64" s="438"/>
      <c r="I64" s="437">
        <f t="shared" ref="I64" si="11">H21+I52+I63</f>
        <v>288.25</v>
      </c>
      <c r="J64" s="438"/>
      <c r="K64" s="437">
        <f t="shared" ref="K64" si="12">K21+K52+K63</f>
        <v>2187.1</v>
      </c>
      <c r="L64" s="440"/>
      <c r="M64" s="133">
        <f>M21+M52+M63</f>
        <v>819.29</v>
      </c>
      <c r="N64" s="133">
        <f>N21+N52+N63</f>
        <v>67.94</v>
      </c>
      <c r="O64" s="441">
        <f t="shared" ref="O64" si="13">O21+O52+O63</f>
        <v>1105.6400000000001</v>
      </c>
      <c r="P64" s="440"/>
      <c r="Q64" s="133">
        <f>Q21+Q52+Q63</f>
        <v>308.11</v>
      </c>
      <c r="R64" s="133">
        <f>R21+R52+R63</f>
        <v>1.19</v>
      </c>
      <c r="S64" s="133">
        <f>S21+S52+S63</f>
        <v>1.4950000000000001</v>
      </c>
      <c r="T64" s="133">
        <f>T21+T52+T63</f>
        <v>52.36</v>
      </c>
      <c r="U64" s="134">
        <f>U21+U52+U63</f>
        <v>15.023</v>
      </c>
      <c r="V64" s="135"/>
      <c r="W64" s="136"/>
    </row>
    <row r="65" spans="1:23" s="38" customFormat="1" ht="13.5" thickBot="1">
      <c r="A65" s="97" t="s">
        <v>389</v>
      </c>
      <c r="B65" s="343"/>
      <c r="C65" s="344"/>
      <c r="D65" s="433">
        <v>860.92</v>
      </c>
      <c r="E65" s="434"/>
      <c r="F65" s="433">
        <v>944.38</v>
      </c>
      <c r="G65" s="360"/>
      <c r="H65" s="434"/>
      <c r="I65" s="433">
        <v>3161.02</v>
      </c>
      <c r="J65" s="434"/>
      <c r="K65" s="433">
        <v>23732.5</v>
      </c>
      <c r="L65" s="323"/>
      <c r="M65" s="99">
        <v>9190.09</v>
      </c>
      <c r="N65" s="99">
        <v>1768.88</v>
      </c>
      <c r="O65" s="322">
        <v>9674.2099999999991</v>
      </c>
      <c r="P65" s="323"/>
      <c r="Q65" s="99">
        <v>2017.91</v>
      </c>
      <c r="R65" s="99">
        <v>14.71</v>
      </c>
      <c r="S65" s="99">
        <v>21.89</v>
      </c>
      <c r="T65" s="99">
        <v>662.94</v>
      </c>
      <c r="U65" s="98">
        <v>255.61</v>
      </c>
      <c r="V65" s="76"/>
      <c r="W65" s="119"/>
    </row>
    <row r="66" spans="1:23" s="38" customFormat="1" ht="12.75">
      <c r="A66" s="100" t="s">
        <v>390</v>
      </c>
      <c r="B66" s="442"/>
      <c r="C66" s="443"/>
      <c r="D66" s="446">
        <v>86.09</v>
      </c>
      <c r="E66" s="361"/>
      <c r="F66" s="446">
        <v>94.44</v>
      </c>
      <c r="G66" s="448"/>
      <c r="H66" s="361"/>
      <c r="I66" s="446">
        <v>316.10000000000002</v>
      </c>
      <c r="J66" s="361"/>
      <c r="K66" s="446">
        <v>2373.3000000000002</v>
      </c>
      <c r="L66" s="317"/>
      <c r="M66" s="308">
        <v>919</v>
      </c>
      <c r="N66" s="308">
        <v>176.89</v>
      </c>
      <c r="O66" s="316">
        <v>967.42</v>
      </c>
      <c r="P66" s="317"/>
      <c r="Q66" s="308">
        <v>201.79</v>
      </c>
      <c r="R66" s="308">
        <v>1.47</v>
      </c>
      <c r="S66" s="308">
        <v>2.19</v>
      </c>
      <c r="T66" s="308">
        <v>66.290000000000006</v>
      </c>
      <c r="U66" s="421">
        <v>25.56</v>
      </c>
      <c r="V66" s="300"/>
      <c r="W66" s="400"/>
    </row>
    <row r="67" spans="1:23" s="38" customFormat="1" ht="13.5" thickBot="1">
      <c r="A67" s="82" t="s">
        <v>391</v>
      </c>
      <c r="B67" s="444"/>
      <c r="C67" s="445"/>
      <c r="D67" s="447"/>
      <c r="E67" s="362"/>
      <c r="F67" s="447"/>
      <c r="G67" s="449"/>
      <c r="H67" s="362"/>
      <c r="I67" s="447"/>
      <c r="J67" s="362"/>
      <c r="K67" s="447"/>
      <c r="L67" s="319"/>
      <c r="M67" s="309"/>
      <c r="N67" s="309"/>
      <c r="O67" s="318"/>
      <c r="P67" s="319"/>
      <c r="Q67" s="309"/>
      <c r="R67" s="309"/>
      <c r="S67" s="309"/>
      <c r="T67" s="309"/>
      <c r="U67" s="422"/>
      <c r="V67" s="301"/>
      <c r="W67" s="400"/>
    </row>
    <row r="68" spans="1:23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spans="1:23">
      <c r="A69" s="31" t="s">
        <v>426</v>
      </c>
      <c r="M69" t="s">
        <v>427</v>
      </c>
    </row>
  </sheetData>
  <mergeCells count="289">
    <mergeCell ref="O65:P65"/>
    <mergeCell ref="O63:P63"/>
    <mergeCell ref="B64:C64"/>
    <mergeCell ref="D64:E64"/>
    <mergeCell ref="F64:H64"/>
    <mergeCell ref="I64:J64"/>
    <mergeCell ref="K64:L64"/>
    <mergeCell ref="O64:P64"/>
    <mergeCell ref="W66:W67"/>
    <mergeCell ref="Q66:Q67"/>
    <mergeCell ref="R66:R67"/>
    <mergeCell ref="S66:S67"/>
    <mergeCell ref="T66:T67"/>
    <mergeCell ref="U66:U67"/>
    <mergeCell ref="V66:V67"/>
    <mergeCell ref="B66:C67"/>
    <mergeCell ref="D66:E67"/>
    <mergeCell ref="F66:H67"/>
    <mergeCell ref="I66:J67"/>
    <mergeCell ref="K66:L67"/>
    <mergeCell ref="O66:P67"/>
    <mergeCell ref="N66:N67"/>
    <mergeCell ref="M66:M67"/>
    <mergeCell ref="B63:C63"/>
    <mergeCell ref="D63:E63"/>
    <mergeCell ref="F63:H63"/>
    <mergeCell ref="I63:J63"/>
    <mergeCell ref="K63:L63"/>
    <mergeCell ref="B65:C65"/>
    <mergeCell ref="D65:E65"/>
    <mergeCell ref="F65:H65"/>
    <mergeCell ref="I65:J65"/>
    <mergeCell ref="K65:L65"/>
    <mergeCell ref="B62:C62"/>
    <mergeCell ref="D61:E62"/>
    <mergeCell ref="F61:H62"/>
    <mergeCell ref="I61:J62"/>
    <mergeCell ref="K61:L62"/>
    <mergeCell ref="O61:P62"/>
    <mergeCell ref="Q61:Q62"/>
    <mergeCell ref="R61:R62"/>
    <mergeCell ref="Q56:Q60"/>
    <mergeCell ref="R56:R60"/>
    <mergeCell ref="B60:C60"/>
    <mergeCell ref="D56:E60"/>
    <mergeCell ref="F56:H60"/>
    <mergeCell ref="I56:J60"/>
    <mergeCell ref="K56:L60"/>
    <mergeCell ref="O56:P60"/>
    <mergeCell ref="M61:M62"/>
    <mergeCell ref="N61:N62"/>
    <mergeCell ref="O55:P55"/>
    <mergeCell ref="B54:C54"/>
    <mergeCell ref="D54:E54"/>
    <mergeCell ref="F54:H54"/>
    <mergeCell ref="I54:J54"/>
    <mergeCell ref="K54:L54"/>
    <mergeCell ref="O54:P54"/>
    <mergeCell ref="W56:W60"/>
    <mergeCell ref="B61:C61"/>
    <mergeCell ref="S56:S60"/>
    <mergeCell ref="T56:T60"/>
    <mergeCell ref="U56:U60"/>
    <mergeCell ref="V56:V60"/>
    <mergeCell ref="S61:S62"/>
    <mergeCell ref="T61:T62"/>
    <mergeCell ref="U61:U62"/>
    <mergeCell ref="V61:V62"/>
    <mergeCell ref="W61:W62"/>
    <mergeCell ref="M56:M60"/>
    <mergeCell ref="N56:N60"/>
    <mergeCell ref="B56:C56"/>
    <mergeCell ref="B57:C57"/>
    <mergeCell ref="B58:C58"/>
    <mergeCell ref="B59:C59"/>
    <mergeCell ref="O53:P53"/>
    <mergeCell ref="B21:C21"/>
    <mergeCell ref="D21:E21"/>
    <mergeCell ref="F21:G21"/>
    <mergeCell ref="H21:J21"/>
    <mergeCell ref="K21:L21"/>
    <mergeCell ref="O21:P21"/>
    <mergeCell ref="O52:P52"/>
    <mergeCell ref="B51:C51"/>
    <mergeCell ref="D51:E51"/>
    <mergeCell ref="F51:H51"/>
    <mergeCell ref="I51:J51"/>
    <mergeCell ref="K51:L51"/>
    <mergeCell ref="O51:P51"/>
    <mergeCell ref="B50:C50"/>
    <mergeCell ref="D50:E50"/>
    <mergeCell ref="F50:H50"/>
    <mergeCell ref="I50:J50"/>
    <mergeCell ref="K50:L50"/>
    <mergeCell ref="B52:C52"/>
    <mergeCell ref="D52:E52"/>
    <mergeCell ref="F52:H52"/>
    <mergeCell ref="I52:J52"/>
    <mergeCell ref="K52:L52"/>
    <mergeCell ref="W15:W18"/>
    <mergeCell ref="B19:C19"/>
    <mergeCell ref="D19:E19"/>
    <mergeCell ref="F19:G19"/>
    <mergeCell ref="H19:J19"/>
    <mergeCell ref="K19:L19"/>
    <mergeCell ref="O19:P19"/>
    <mergeCell ref="O15:P18"/>
    <mergeCell ref="Q15:Q18"/>
    <mergeCell ref="R15:R18"/>
    <mergeCell ref="S15:S18"/>
    <mergeCell ref="T15:T18"/>
    <mergeCell ref="U15:U18"/>
    <mergeCell ref="K15:L18"/>
    <mergeCell ref="S11:S14"/>
    <mergeCell ref="T11:T14"/>
    <mergeCell ref="U11:U14"/>
    <mergeCell ref="M15:M18"/>
    <mergeCell ref="N15:N18"/>
    <mergeCell ref="V4:V10"/>
    <mergeCell ref="B20:C20"/>
    <mergeCell ref="D20:E20"/>
    <mergeCell ref="F20:G20"/>
    <mergeCell ref="H20:J20"/>
    <mergeCell ref="K20:L20"/>
    <mergeCell ref="O20:P20"/>
    <mergeCell ref="V15:V18"/>
    <mergeCell ref="W4:W10"/>
    <mergeCell ref="B11:C11"/>
    <mergeCell ref="B12:C12"/>
    <mergeCell ref="B13:C13"/>
    <mergeCell ref="B14:C14"/>
    <mergeCell ref="D11:E14"/>
    <mergeCell ref="F11:G14"/>
    <mergeCell ref="H11:J14"/>
    <mergeCell ref="K11:L14"/>
    <mergeCell ref="O4:P10"/>
    <mergeCell ref="Q4:Q10"/>
    <mergeCell ref="R4:R10"/>
    <mergeCell ref="S4:S10"/>
    <mergeCell ref="T4:T10"/>
    <mergeCell ref="U4:U10"/>
    <mergeCell ref="N11:N14"/>
    <mergeCell ref="M11:M14"/>
    <mergeCell ref="M4:M10"/>
    <mergeCell ref="N4:N10"/>
    <mergeCell ref="V11:V14"/>
    <mergeCell ref="W11:W14"/>
    <mergeCell ref="O11:P14"/>
    <mergeCell ref="Q11:Q14"/>
    <mergeCell ref="R11:R14"/>
    <mergeCell ref="W2:W3"/>
    <mergeCell ref="B4:C4"/>
    <mergeCell ref="B5:C5"/>
    <mergeCell ref="B6:C6"/>
    <mergeCell ref="B7:C7"/>
    <mergeCell ref="B8:C8"/>
    <mergeCell ref="D4:E10"/>
    <mergeCell ref="F4:G10"/>
    <mergeCell ref="H4:J10"/>
    <mergeCell ref="K4:L10"/>
    <mergeCell ref="Q2:Q3"/>
    <mergeCell ref="R2:R3"/>
    <mergeCell ref="S2:S3"/>
    <mergeCell ref="T2:T3"/>
    <mergeCell ref="U2:U3"/>
    <mergeCell ref="V2:V3"/>
    <mergeCell ref="B2:C3"/>
    <mergeCell ref="D2:E3"/>
    <mergeCell ref="F2:G3"/>
    <mergeCell ref="H2:J3"/>
    <mergeCell ref="K2:L3"/>
    <mergeCell ref="O2:P3"/>
    <mergeCell ref="B9:C9"/>
    <mergeCell ref="B10:C10"/>
    <mergeCell ref="B53:C53"/>
    <mergeCell ref="D53:E53"/>
    <mergeCell ref="F53:H53"/>
    <mergeCell ref="I53:J53"/>
    <mergeCell ref="K53:L53"/>
    <mergeCell ref="B55:C55"/>
    <mergeCell ref="D55:E55"/>
    <mergeCell ref="F55:H55"/>
    <mergeCell ref="I55:J55"/>
    <mergeCell ref="K55:L55"/>
    <mergeCell ref="O50:P50"/>
    <mergeCell ref="R46:R49"/>
    <mergeCell ref="S46:S49"/>
    <mergeCell ref="T46:T49"/>
    <mergeCell ref="U46:U49"/>
    <mergeCell ref="V46:V49"/>
    <mergeCell ref="W46:W49"/>
    <mergeCell ref="B48:C48"/>
    <mergeCell ref="B49:C49"/>
    <mergeCell ref="D46:E49"/>
    <mergeCell ref="F46:H49"/>
    <mergeCell ref="I46:J49"/>
    <mergeCell ref="K46:L49"/>
    <mergeCell ref="T32:T45"/>
    <mergeCell ref="U32:U45"/>
    <mergeCell ref="V32:V45"/>
    <mergeCell ref="W32:W45"/>
    <mergeCell ref="B46:C46"/>
    <mergeCell ref="B47:C47"/>
    <mergeCell ref="M46:M49"/>
    <mergeCell ref="N46:N49"/>
    <mergeCell ref="O46:P49"/>
    <mergeCell ref="Q46:Q49"/>
    <mergeCell ref="M32:M45"/>
    <mergeCell ref="N32:N45"/>
    <mergeCell ref="O32:P45"/>
    <mergeCell ref="Q32:Q45"/>
    <mergeCell ref="R32:R45"/>
    <mergeCell ref="S32:S45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S25:S31"/>
    <mergeCell ref="T25:T31"/>
    <mergeCell ref="U25:U31"/>
    <mergeCell ref="V25:W31"/>
    <mergeCell ref="B32:C32"/>
    <mergeCell ref="B33:C33"/>
    <mergeCell ref="D32:E45"/>
    <mergeCell ref="F32:H45"/>
    <mergeCell ref="I32:J45"/>
    <mergeCell ref="K32:L45"/>
    <mergeCell ref="C31:D31"/>
    <mergeCell ref="E25:F31"/>
    <mergeCell ref="G25:I31"/>
    <mergeCell ref="J25:K31"/>
    <mergeCell ref="L25:L31"/>
    <mergeCell ref="M25:M31"/>
    <mergeCell ref="A29:B29"/>
    <mergeCell ref="A30:B30"/>
    <mergeCell ref="A31:B31"/>
    <mergeCell ref="C25:D25"/>
    <mergeCell ref="C26:D26"/>
    <mergeCell ref="C27:D27"/>
    <mergeCell ref="C28:D28"/>
    <mergeCell ref="C29:D29"/>
    <mergeCell ref="C30:D30"/>
    <mergeCell ref="W23:W24"/>
    <mergeCell ref="A25:B25"/>
    <mergeCell ref="A26:B26"/>
    <mergeCell ref="A27:B27"/>
    <mergeCell ref="A28:B28"/>
    <mergeCell ref="N25:O31"/>
    <mergeCell ref="P25:P31"/>
    <mergeCell ref="Q25:Q31"/>
    <mergeCell ref="R25:R31"/>
    <mergeCell ref="Q23:Q24"/>
    <mergeCell ref="R23:R24"/>
    <mergeCell ref="S23:S24"/>
    <mergeCell ref="T23:T24"/>
    <mergeCell ref="U23:U24"/>
    <mergeCell ref="V23:V24"/>
    <mergeCell ref="N2:N3"/>
    <mergeCell ref="M2:M3"/>
    <mergeCell ref="O22:P22"/>
    <mergeCell ref="B23:C23"/>
    <mergeCell ref="B24:C24"/>
    <mergeCell ref="D23:E24"/>
    <mergeCell ref="F23:G24"/>
    <mergeCell ref="H23:J24"/>
    <mergeCell ref="K23:L24"/>
    <mergeCell ref="M23:M24"/>
    <mergeCell ref="N23:N24"/>
    <mergeCell ref="O23:P24"/>
    <mergeCell ref="B22:C22"/>
    <mergeCell ref="D22:E22"/>
    <mergeCell ref="F22:G22"/>
    <mergeCell ref="H22:J22"/>
    <mergeCell ref="K22:L22"/>
    <mergeCell ref="B15:C15"/>
    <mergeCell ref="B16:C16"/>
    <mergeCell ref="B17:C17"/>
    <mergeCell ref="B18:C18"/>
    <mergeCell ref="D15:E18"/>
    <mergeCell ref="F15:G18"/>
    <mergeCell ref="H15:J18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70"/>
  <sheetViews>
    <sheetView workbookViewId="0">
      <selection activeCell="G13" sqref="G13"/>
    </sheetView>
  </sheetViews>
  <sheetFormatPr defaultRowHeight="15"/>
  <cols>
    <col min="1" max="1" width="23.42578125" customWidth="1"/>
    <col min="2" max="2" width="9.140625" hidden="1" customWidth="1"/>
    <col min="3" max="3" width="9.140625" customWidth="1"/>
  </cols>
  <sheetData>
    <row r="2" spans="1:15"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</v>
      </c>
    </row>
    <row r="4" spans="1:15" s="31" customFormat="1" ht="12.75">
      <c r="A4" s="43" t="s">
        <v>191</v>
      </c>
      <c r="B4" s="52"/>
      <c r="C4" s="37">
        <v>30</v>
      </c>
      <c r="D4" s="38"/>
      <c r="E4" s="38"/>
      <c r="F4" s="38">
        <v>101</v>
      </c>
      <c r="G4" s="38"/>
      <c r="H4" s="38"/>
      <c r="I4" s="38"/>
      <c r="J4" s="38">
        <v>118.3</v>
      </c>
      <c r="K4" s="38"/>
      <c r="L4" s="38"/>
      <c r="M4" s="37">
        <v>94.7</v>
      </c>
      <c r="N4" s="31">
        <f t="shared" ref="N4:N17" si="0">SUM(D4:M4)</f>
        <v>314</v>
      </c>
      <c r="O4" s="31">
        <v>31.4</v>
      </c>
    </row>
    <row r="5" spans="1:15" s="31" customFormat="1" ht="14.25" customHeight="1">
      <c r="A5" s="43" t="s">
        <v>435</v>
      </c>
      <c r="B5" s="52"/>
      <c r="C5" s="37">
        <v>27</v>
      </c>
      <c r="D5" s="38">
        <v>50</v>
      </c>
      <c r="E5" s="38">
        <v>57.5</v>
      </c>
      <c r="F5" s="38">
        <v>7.5</v>
      </c>
      <c r="G5" s="38">
        <v>20</v>
      </c>
      <c r="H5" s="38">
        <v>111</v>
      </c>
      <c r="I5" s="38">
        <v>10</v>
      </c>
      <c r="J5" s="38">
        <v>126.4</v>
      </c>
      <c r="K5" s="38">
        <v>52.5</v>
      </c>
      <c r="L5" s="38">
        <v>50</v>
      </c>
      <c r="M5" s="37">
        <v>11.7</v>
      </c>
      <c r="N5" s="31">
        <f t="shared" si="0"/>
        <v>496.59999999999997</v>
      </c>
      <c r="O5" s="31">
        <v>49.7</v>
      </c>
    </row>
    <row r="6" spans="1:15" s="31" customFormat="1" ht="12.75">
      <c r="A6" s="43" t="s">
        <v>0</v>
      </c>
      <c r="B6" s="52"/>
      <c r="C6" s="37">
        <v>24</v>
      </c>
      <c r="D6" s="38">
        <v>49.45</v>
      </c>
      <c r="E6" s="38">
        <v>36.700000000000003</v>
      </c>
      <c r="F6" s="38">
        <v>20</v>
      </c>
      <c r="G6" s="38">
        <v>50.5</v>
      </c>
      <c r="H6" s="38">
        <v>65.599999999999994</v>
      </c>
      <c r="I6" s="38">
        <v>25</v>
      </c>
      <c r="J6" s="38">
        <v>48.8</v>
      </c>
      <c r="K6" s="38">
        <v>16.5</v>
      </c>
      <c r="L6" s="38">
        <v>48.2</v>
      </c>
      <c r="M6" s="37">
        <v>34.9</v>
      </c>
      <c r="N6" s="31">
        <f t="shared" si="0"/>
        <v>395.65</v>
      </c>
      <c r="O6" s="31">
        <v>39.6</v>
      </c>
    </row>
    <row r="7" spans="1:15" s="31" customFormat="1" ht="12.75">
      <c r="A7" s="43" t="s">
        <v>193</v>
      </c>
      <c r="B7" s="52"/>
      <c r="C7" s="37">
        <v>40</v>
      </c>
      <c r="D7" s="38">
        <v>40</v>
      </c>
      <c r="E7" s="38"/>
      <c r="F7" s="38">
        <v>123</v>
      </c>
      <c r="G7" s="38">
        <v>40</v>
      </c>
      <c r="H7" s="38">
        <v>48</v>
      </c>
      <c r="I7" s="38">
        <v>8</v>
      </c>
      <c r="J7" s="38">
        <v>9.6999999999999993</v>
      </c>
      <c r="K7" s="38">
        <v>2</v>
      </c>
      <c r="L7" s="38">
        <v>80</v>
      </c>
      <c r="M7" s="37">
        <v>3.65</v>
      </c>
      <c r="N7" s="31">
        <f t="shared" si="0"/>
        <v>354.34999999999997</v>
      </c>
      <c r="O7" s="31">
        <v>35.4</v>
      </c>
    </row>
    <row r="8" spans="1:15" s="31" customFormat="1" ht="12.75" customHeight="1">
      <c r="A8" s="43" t="s">
        <v>194</v>
      </c>
      <c r="B8" s="52"/>
      <c r="C8" s="37">
        <v>18</v>
      </c>
      <c r="D8" s="38">
        <v>33.700000000000003</v>
      </c>
      <c r="E8" s="38">
        <v>21</v>
      </c>
      <c r="F8" s="38">
        <v>30.7</v>
      </c>
      <c r="G8" s="38">
        <v>8.5</v>
      </c>
      <c r="H8" s="38">
        <v>32.6</v>
      </c>
      <c r="I8" s="38">
        <v>19.399999999999999</v>
      </c>
      <c r="J8" s="38">
        <v>16</v>
      </c>
      <c r="K8" s="38">
        <v>15</v>
      </c>
      <c r="L8" s="38">
        <v>27.6</v>
      </c>
      <c r="M8" s="37">
        <v>21.25</v>
      </c>
      <c r="N8" s="31">
        <f t="shared" si="0"/>
        <v>225.75</v>
      </c>
      <c r="O8" s="31">
        <v>22.6</v>
      </c>
    </row>
    <row r="9" spans="1:15" s="31" customFormat="1" ht="12.75">
      <c r="A9" s="43" t="s">
        <v>195</v>
      </c>
      <c r="B9" s="52"/>
      <c r="C9" s="37"/>
      <c r="D9" s="38"/>
      <c r="E9" s="38">
        <v>7.5</v>
      </c>
      <c r="F9" s="38">
        <v>5</v>
      </c>
      <c r="G9" s="38"/>
      <c r="H9" s="38"/>
      <c r="I9" s="38"/>
      <c r="J9" s="38">
        <v>5</v>
      </c>
      <c r="K9" s="38">
        <v>10</v>
      </c>
      <c r="L9" s="38"/>
      <c r="M9" s="37">
        <v>4</v>
      </c>
      <c r="N9" s="36">
        <f t="shared" si="0"/>
        <v>31.5</v>
      </c>
      <c r="O9" s="36"/>
    </row>
    <row r="10" spans="1:15" s="31" customFormat="1" ht="13.5" thickBot="1">
      <c r="A10" s="41" t="s">
        <v>196</v>
      </c>
      <c r="B10" s="53"/>
      <c r="C10" s="39">
        <v>6</v>
      </c>
      <c r="D10" s="38">
        <v>10</v>
      </c>
      <c r="E10" s="38"/>
      <c r="F10" s="38">
        <v>20</v>
      </c>
      <c r="G10" s="38"/>
      <c r="H10" s="38">
        <v>10</v>
      </c>
      <c r="I10" s="38">
        <v>10</v>
      </c>
      <c r="J10" s="38">
        <v>20</v>
      </c>
      <c r="K10" s="38">
        <v>10</v>
      </c>
      <c r="L10" s="38"/>
      <c r="M10" s="39">
        <v>24</v>
      </c>
      <c r="N10" s="36">
        <f t="shared" si="0"/>
        <v>104</v>
      </c>
      <c r="O10" s="36">
        <v>10.4</v>
      </c>
    </row>
    <row r="11" spans="1:15" s="31" customFormat="1" ht="14.25" customHeight="1">
      <c r="A11" s="44" t="s">
        <v>448</v>
      </c>
      <c r="B11" s="52"/>
      <c r="C11" s="37">
        <v>1.2</v>
      </c>
      <c r="D11" s="38"/>
      <c r="E11" s="38"/>
      <c r="F11" s="38"/>
      <c r="G11" s="38">
        <v>4</v>
      </c>
      <c r="H11" s="38"/>
      <c r="I11" s="38"/>
      <c r="J11" s="38">
        <v>4</v>
      </c>
      <c r="K11" s="38"/>
      <c r="L11" s="38"/>
      <c r="M11" s="37">
        <v>4</v>
      </c>
      <c r="N11" s="31">
        <f t="shared" si="0"/>
        <v>12</v>
      </c>
      <c r="O11" s="31">
        <v>1.2</v>
      </c>
    </row>
    <row r="12" spans="1:15" s="31" customFormat="1" ht="15" customHeight="1">
      <c r="A12" s="44" t="s">
        <v>239</v>
      </c>
      <c r="B12" s="52"/>
      <c r="C12" s="37">
        <v>180</v>
      </c>
      <c r="D12" s="38">
        <v>146</v>
      </c>
      <c r="E12" s="38">
        <v>50</v>
      </c>
      <c r="F12" s="38">
        <v>118.7</v>
      </c>
      <c r="G12" s="38">
        <v>311</v>
      </c>
      <c r="H12" s="38">
        <v>98.4</v>
      </c>
      <c r="I12" s="38">
        <v>114.4</v>
      </c>
      <c r="J12" s="38">
        <v>258.25</v>
      </c>
      <c r="K12" s="38">
        <v>92.3</v>
      </c>
      <c r="L12" s="38">
        <v>324</v>
      </c>
      <c r="M12" s="37">
        <v>282</v>
      </c>
      <c r="N12" s="31">
        <f t="shared" si="0"/>
        <v>1795.05</v>
      </c>
      <c r="O12" s="31">
        <v>179.5</v>
      </c>
    </row>
    <row r="13" spans="1:15" s="31" customFormat="1" ht="16.5" customHeight="1">
      <c r="A13" s="44" t="s">
        <v>276</v>
      </c>
      <c r="B13" s="52"/>
      <c r="C13" s="37">
        <v>48</v>
      </c>
      <c r="D13" s="38">
        <v>48</v>
      </c>
      <c r="E13" s="38">
        <v>48</v>
      </c>
      <c r="F13" s="38">
        <v>48</v>
      </c>
      <c r="G13" s="38">
        <v>48</v>
      </c>
      <c r="H13" s="38">
        <v>48</v>
      </c>
      <c r="I13" s="38">
        <v>48</v>
      </c>
      <c r="J13" s="38">
        <v>48</v>
      </c>
      <c r="K13" s="38">
        <v>48</v>
      </c>
      <c r="L13" s="38">
        <v>48</v>
      </c>
      <c r="M13" s="37">
        <v>48</v>
      </c>
      <c r="N13" s="31">
        <f t="shared" si="0"/>
        <v>480</v>
      </c>
      <c r="O13" s="31">
        <v>48</v>
      </c>
    </row>
    <row r="14" spans="1:15" s="31" customFormat="1" ht="13.5" thickBot="1">
      <c r="A14" s="45" t="s">
        <v>436</v>
      </c>
      <c r="B14" s="54"/>
      <c r="C14" s="47">
        <v>9</v>
      </c>
      <c r="D14" s="38"/>
      <c r="E14" s="38"/>
      <c r="F14" s="38"/>
      <c r="G14" s="38"/>
      <c r="H14" s="38">
        <v>50</v>
      </c>
      <c r="I14" s="38">
        <v>40</v>
      </c>
      <c r="J14" s="38"/>
      <c r="K14" s="38">
        <v>20</v>
      </c>
      <c r="L14" s="38"/>
      <c r="M14" s="47">
        <v>35</v>
      </c>
      <c r="N14" s="31">
        <f t="shared" si="0"/>
        <v>145</v>
      </c>
      <c r="O14" s="31">
        <v>14.5</v>
      </c>
    </row>
    <row r="15" spans="1:15" s="31" customFormat="1" ht="12.75">
      <c r="A15" s="43" t="s">
        <v>437</v>
      </c>
      <c r="B15" s="52"/>
      <c r="C15" s="37">
        <v>210</v>
      </c>
      <c r="D15" s="38">
        <v>242.85</v>
      </c>
      <c r="E15" s="38">
        <v>175</v>
      </c>
      <c r="F15" s="38">
        <v>82</v>
      </c>
      <c r="G15" s="38">
        <v>319.3</v>
      </c>
      <c r="H15" s="38">
        <v>136.80000000000001</v>
      </c>
      <c r="I15" s="38">
        <v>175</v>
      </c>
      <c r="J15" s="38">
        <v>195.7</v>
      </c>
      <c r="K15" s="38">
        <v>151</v>
      </c>
      <c r="L15" s="38">
        <v>200.5</v>
      </c>
      <c r="M15" s="37">
        <v>108</v>
      </c>
      <c r="N15" s="31">
        <f t="shared" si="0"/>
        <v>1786.15</v>
      </c>
      <c r="O15" s="31">
        <v>178.6</v>
      </c>
    </row>
    <row r="16" spans="1:15" s="31" customFormat="1" ht="12.75">
      <c r="A16" s="43" t="s">
        <v>207</v>
      </c>
      <c r="B16" s="52"/>
      <c r="C16" s="37"/>
      <c r="D16" s="38">
        <v>19.25</v>
      </c>
      <c r="E16" s="38">
        <v>40.5</v>
      </c>
      <c r="F16" s="38"/>
      <c r="G16" s="38">
        <v>15.7</v>
      </c>
      <c r="H16" s="38">
        <v>23</v>
      </c>
      <c r="I16" s="38">
        <v>15</v>
      </c>
      <c r="J16" s="38">
        <v>20</v>
      </c>
      <c r="K16" s="38">
        <v>3</v>
      </c>
      <c r="L16" s="38">
        <v>4.5</v>
      </c>
      <c r="M16" s="37">
        <v>28</v>
      </c>
      <c r="N16" s="31">
        <f t="shared" si="0"/>
        <v>168.95</v>
      </c>
    </row>
    <row r="17" spans="1:15" s="31" customFormat="1" ht="13.5" customHeight="1">
      <c r="A17" s="43" t="s">
        <v>208</v>
      </c>
      <c r="B17" s="52"/>
      <c r="C17" s="37">
        <v>9</v>
      </c>
      <c r="D17" s="38"/>
      <c r="E17" s="38">
        <v>13</v>
      </c>
      <c r="F17" s="38">
        <v>12</v>
      </c>
      <c r="G17" s="38">
        <v>18.55</v>
      </c>
      <c r="H17" s="38"/>
      <c r="I17" s="38">
        <v>15</v>
      </c>
      <c r="J17" s="38">
        <v>22.5</v>
      </c>
      <c r="K17" s="38">
        <v>25</v>
      </c>
      <c r="L17" s="38">
        <v>37.1</v>
      </c>
      <c r="M17" s="37">
        <v>8</v>
      </c>
      <c r="N17" s="31">
        <f t="shared" si="0"/>
        <v>151.15</v>
      </c>
      <c r="O17" s="31">
        <v>15.1</v>
      </c>
    </row>
    <row r="18" spans="1:15" s="31" customFormat="1" ht="15" customHeight="1">
      <c r="A18" s="43" t="s">
        <v>209</v>
      </c>
      <c r="B18" s="52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7">
        <v>0.45</v>
      </c>
    </row>
    <row r="19" spans="1:15" s="31" customFormat="1" ht="12.75">
      <c r="A19" s="43" t="s">
        <v>212</v>
      </c>
      <c r="B19" s="52"/>
      <c r="C19" s="37">
        <v>150</v>
      </c>
      <c r="D19" s="38">
        <v>86.6</v>
      </c>
      <c r="E19" s="38">
        <v>75</v>
      </c>
      <c r="F19" s="38">
        <v>203.25</v>
      </c>
      <c r="G19" s="38">
        <v>156.69999999999999</v>
      </c>
      <c r="H19" s="38">
        <v>38</v>
      </c>
      <c r="I19" s="38">
        <v>282</v>
      </c>
      <c r="J19" s="38">
        <v>75</v>
      </c>
      <c r="K19" s="38">
        <v>30</v>
      </c>
      <c r="L19" s="38"/>
      <c r="M19" s="37">
        <v>203.75</v>
      </c>
      <c r="N19" s="31">
        <f>SUM(D19:M19)</f>
        <v>1150.3</v>
      </c>
      <c r="O19" s="31">
        <v>115.3</v>
      </c>
    </row>
    <row r="20" spans="1:15" s="31" customFormat="1" ht="15.75" customHeight="1">
      <c r="A20" s="43" t="s">
        <v>214</v>
      </c>
      <c r="B20" s="52"/>
      <c r="C20" s="37"/>
      <c r="D20" s="38"/>
      <c r="E20" s="38"/>
      <c r="F20" s="40" t="s">
        <v>464</v>
      </c>
      <c r="G20" s="38"/>
      <c r="H20" s="38">
        <v>15</v>
      </c>
      <c r="I20" s="38"/>
      <c r="J20" s="38"/>
      <c r="K20" s="38"/>
      <c r="L20" s="38"/>
      <c r="M20" s="37" t="s">
        <v>433</v>
      </c>
    </row>
    <row r="21" spans="1:15" s="31" customFormat="1" ht="13.5" customHeight="1" thickBot="1">
      <c r="A21" s="41" t="s">
        <v>216</v>
      </c>
      <c r="B21" s="53"/>
      <c r="C21" s="39">
        <v>30.6</v>
      </c>
      <c r="D21" s="38">
        <v>36</v>
      </c>
      <c r="E21" s="38"/>
      <c r="F21" s="38">
        <v>36</v>
      </c>
      <c r="G21" s="38"/>
      <c r="H21" s="38"/>
      <c r="I21" s="38">
        <v>126</v>
      </c>
      <c r="J21" s="38"/>
      <c r="K21" s="38">
        <v>36</v>
      </c>
      <c r="L21" s="38">
        <v>36</v>
      </c>
      <c r="M21" s="39">
        <v>179</v>
      </c>
      <c r="N21" s="31">
        <f t="shared" ref="N21:N26" si="1">SUM(D21:M21)</f>
        <v>449</v>
      </c>
      <c r="O21" s="31">
        <v>44.9</v>
      </c>
    </row>
    <row r="22" spans="1:15" s="31" customFormat="1" ht="13.5" customHeight="1" thickBot="1">
      <c r="A22" s="41" t="s">
        <v>219</v>
      </c>
      <c r="B22" s="53"/>
      <c r="C22" s="39">
        <v>5</v>
      </c>
      <c r="D22" s="38">
        <v>3.45</v>
      </c>
      <c r="E22" s="38">
        <v>11.2</v>
      </c>
      <c r="F22" s="38">
        <v>7.5</v>
      </c>
      <c r="G22" s="38">
        <v>6.8</v>
      </c>
      <c r="H22" s="38">
        <v>6.5</v>
      </c>
      <c r="I22" s="38">
        <v>8</v>
      </c>
      <c r="J22" s="38">
        <v>7.5</v>
      </c>
      <c r="K22" s="38">
        <v>8.3000000000000007</v>
      </c>
      <c r="L22" s="38">
        <v>4.5</v>
      </c>
      <c r="M22" s="39">
        <v>6</v>
      </c>
      <c r="N22" s="31">
        <f t="shared" si="1"/>
        <v>69.75</v>
      </c>
      <c r="O22" s="31">
        <v>7</v>
      </c>
    </row>
    <row r="23" spans="1:15" s="31" customFormat="1" ht="13.5" thickBot="1">
      <c r="A23" s="41" t="s">
        <v>224</v>
      </c>
      <c r="B23" s="55"/>
      <c r="C23" s="42">
        <v>120</v>
      </c>
      <c r="D23" s="38">
        <v>200</v>
      </c>
      <c r="E23" s="38">
        <v>200</v>
      </c>
      <c r="F23" s="38">
        <v>400</v>
      </c>
      <c r="G23" s="38"/>
      <c r="H23" s="38"/>
      <c r="I23" s="38">
        <v>400</v>
      </c>
      <c r="J23" s="38"/>
      <c r="K23" s="38">
        <v>400</v>
      </c>
      <c r="L23" s="38"/>
      <c r="M23" s="42">
        <v>200</v>
      </c>
      <c r="N23" s="31">
        <f t="shared" si="1"/>
        <v>1800</v>
      </c>
      <c r="O23" s="31">
        <v>180</v>
      </c>
    </row>
    <row r="24" spans="1:15" s="31" customFormat="1" ht="15" customHeight="1" thickBot="1">
      <c r="A24" s="41" t="s">
        <v>225</v>
      </c>
      <c r="B24" s="55"/>
      <c r="C24" s="42">
        <v>90</v>
      </c>
      <c r="D24" s="38">
        <v>90</v>
      </c>
      <c r="E24" s="38">
        <v>90</v>
      </c>
      <c r="F24" s="38">
        <v>90</v>
      </c>
      <c r="G24" s="38">
        <v>90</v>
      </c>
      <c r="H24" s="38">
        <v>120</v>
      </c>
      <c r="I24" s="38">
        <v>90</v>
      </c>
      <c r="J24" s="38">
        <v>90</v>
      </c>
      <c r="K24" s="38">
        <v>90</v>
      </c>
      <c r="L24" s="38">
        <v>120</v>
      </c>
      <c r="M24" s="42">
        <v>90</v>
      </c>
      <c r="N24" s="31">
        <f t="shared" si="1"/>
        <v>960</v>
      </c>
      <c r="O24" s="31">
        <v>96</v>
      </c>
    </row>
    <row r="25" spans="1:15" s="31" customFormat="1" ht="13.5" thickBot="1">
      <c r="A25" s="41" t="s">
        <v>226</v>
      </c>
      <c r="B25" s="55"/>
      <c r="C25" s="42">
        <v>90</v>
      </c>
      <c r="D25" s="38"/>
      <c r="E25" s="38">
        <v>115</v>
      </c>
      <c r="F25" s="38">
        <v>115</v>
      </c>
      <c r="G25" s="38"/>
      <c r="H25" s="38">
        <v>115</v>
      </c>
      <c r="I25" s="38">
        <v>115</v>
      </c>
      <c r="J25" s="38">
        <v>115</v>
      </c>
      <c r="K25" s="38">
        <v>115</v>
      </c>
      <c r="L25" s="38">
        <v>115</v>
      </c>
      <c r="M25" s="42">
        <v>115</v>
      </c>
      <c r="N25" s="31">
        <f t="shared" si="1"/>
        <v>920</v>
      </c>
      <c r="O25" s="31">
        <v>92</v>
      </c>
    </row>
    <row r="26" spans="1:15" s="31" customFormat="1" ht="12.75">
      <c r="A26" s="43" t="s">
        <v>229</v>
      </c>
      <c r="B26" s="52"/>
      <c r="C26" s="37">
        <v>9</v>
      </c>
      <c r="D26" s="38">
        <v>2</v>
      </c>
      <c r="E26" s="38">
        <v>2.25</v>
      </c>
      <c r="F26" s="38">
        <v>19</v>
      </c>
      <c r="G26" s="38">
        <v>34.299999999999997</v>
      </c>
      <c r="H26" s="38"/>
      <c r="I26" s="38">
        <v>25</v>
      </c>
      <c r="J26" s="38">
        <v>2.25</v>
      </c>
      <c r="K26" s="38">
        <v>42.3</v>
      </c>
      <c r="L26" s="38">
        <v>40.9</v>
      </c>
      <c r="M26" s="37">
        <v>33.5</v>
      </c>
      <c r="N26" s="31">
        <f t="shared" si="1"/>
        <v>201.5</v>
      </c>
      <c r="O26" s="31">
        <v>20.2</v>
      </c>
    </row>
    <row r="27" spans="1:15" s="31" customFormat="1" ht="13.5" thickBot="1">
      <c r="A27" s="41" t="s">
        <v>449</v>
      </c>
      <c r="B27" s="53"/>
      <c r="C27" s="39"/>
      <c r="D27" s="38"/>
      <c r="E27" s="38"/>
      <c r="F27" s="38"/>
      <c r="G27" s="38"/>
      <c r="H27" s="38"/>
      <c r="I27" s="38"/>
      <c r="J27" s="38"/>
      <c r="K27" s="38"/>
      <c r="L27" s="38"/>
      <c r="M27" s="39">
        <v>0.85</v>
      </c>
    </row>
    <row r="28" spans="1:15" s="31" customFormat="1" ht="12.75">
      <c r="A28" s="46" t="s">
        <v>450</v>
      </c>
      <c r="B28" s="56"/>
      <c r="C28" s="38">
        <v>120</v>
      </c>
      <c r="D28" s="38">
        <v>230</v>
      </c>
      <c r="E28" s="38"/>
      <c r="F28" s="38"/>
      <c r="G28" s="38">
        <v>230</v>
      </c>
      <c r="H28" s="38">
        <v>230</v>
      </c>
      <c r="I28" s="38">
        <v>230</v>
      </c>
      <c r="J28" s="38"/>
      <c r="K28" s="38">
        <v>430</v>
      </c>
      <c r="L28" s="38">
        <v>125</v>
      </c>
      <c r="M28" s="38"/>
      <c r="N28" s="31">
        <f t="shared" ref="N28:N35" si="2">SUM(D28:M28)</f>
        <v>1475</v>
      </c>
      <c r="O28" s="31">
        <v>147.5</v>
      </c>
    </row>
    <row r="29" spans="1:15" s="31" customFormat="1" ht="12.75">
      <c r="A29" s="46" t="s">
        <v>451</v>
      </c>
      <c r="B29" s="56"/>
      <c r="C29" s="38">
        <v>9</v>
      </c>
      <c r="D29" s="38">
        <v>20</v>
      </c>
      <c r="E29" s="38">
        <v>20</v>
      </c>
      <c r="F29" s="38"/>
      <c r="G29" s="38">
        <v>20</v>
      </c>
      <c r="H29" s="38">
        <v>20</v>
      </c>
      <c r="I29" s="38"/>
      <c r="J29" s="38">
        <v>20</v>
      </c>
      <c r="K29" s="38"/>
      <c r="L29" s="38">
        <v>20</v>
      </c>
      <c r="M29" s="38"/>
      <c r="N29" s="31">
        <f t="shared" si="2"/>
        <v>120</v>
      </c>
      <c r="O29" s="31">
        <v>12</v>
      </c>
    </row>
    <row r="30" spans="1:15" s="31" customFormat="1" ht="12.75">
      <c r="A30" s="46" t="s">
        <v>452</v>
      </c>
      <c r="B30" s="56"/>
      <c r="C30" s="38">
        <v>6</v>
      </c>
      <c r="D30" s="38">
        <v>25</v>
      </c>
      <c r="E30" s="38"/>
      <c r="F30" s="38"/>
      <c r="G30" s="38"/>
      <c r="H30" s="38">
        <v>15</v>
      </c>
      <c r="I30" s="38"/>
      <c r="J30" s="38">
        <v>25</v>
      </c>
      <c r="K30" s="38"/>
      <c r="L30" s="38"/>
      <c r="M30" s="38"/>
      <c r="N30" s="31">
        <f t="shared" si="2"/>
        <v>65</v>
      </c>
      <c r="O30" s="31">
        <v>6.5</v>
      </c>
    </row>
    <row r="31" spans="1:15">
      <c r="A31" s="46" t="s">
        <v>460</v>
      </c>
      <c r="B31" s="56"/>
      <c r="C31" s="38">
        <v>36</v>
      </c>
      <c r="D31" s="38"/>
      <c r="E31" s="38">
        <v>81.099999999999994</v>
      </c>
      <c r="F31" s="38"/>
      <c r="G31" s="38"/>
      <c r="H31" s="38">
        <v>66</v>
      </c>
      <c r="I31" s="38"/>
      <c r="J31" s="38">
        <v>82.8</v>
      </c>
      <c r="K31" s="38"/>
      <c r="L31" s="38"/>
      <c r="M31" s="38"/>
      <c r="N31" s="48">
        <f t="shared" si="2"/>
        <v>229.89999999999998</v>
      </c>
      <c r="O31" s="31">
        <v>23</v>
      </c>
    </row>
    <row r="32" spans="1:15">
      <c r="A32" s="46" t="s">
        <v>461</v>
      </c>
      <c r="B32" s="56"/>
      <c r="C32" s="38">
        <v>9</v>
      </c>
      <c r="D32" s="38"/>
      <c r="E32" s="38">
        <v>61</v>
      </c>
      <c r="F32" s="38"/>
      <c r="G32" s="38"/>
      <c r="H32" s="38"/>
      <c r="I32" s="38"/>
      <c r="J32" s="38"/>
      <c r="K32" s="38">
        <v>50.8</v>
      </c>
      <c r="L32" s="38">
        <v>20</v>
      </c>
      <c r="M32" s="38"/>
      <c r="N32" s="48">
        <f t="shared" si="2"/>
        <v>131.80000000000001</v>
      </c>
      <c r="O32" s="31">
        <v>13.2</v>
      </c>
    </row>
    <row r="33" spans="1:15">
      <c r="A33" s="46" t="s">
        <v>274</v>
      </c>
      <c r="B33" s="56"/>
      <c r="C33" s="38">
        <v>0.4</v>
      </c>
      <c r="D33" s="38"/>
      <c r="E33" s="38">
        <v>1</v>
      </c>
      <c r="F33" s="38"/>
      <c r="G33" s="38"/>
      <c r="H33" s="38">
        <v>1</v>
      </c>
      <c r="I33" s="38"/>
      <c r="J33" s="38"/>
      <c r="K33" s="38">
        <v>1</v>
      </c>
      <c r="L33" s="38"/>
      <c r="M33" s="38"/>
      <c r="N33" s="48">
        <f t="shared" si="2"/>
        <v>3</v>
      </c>
      <c r="O33" s="31">
        <v>0.3</v>
      </c>
    </row>
    <row r="34" spans="1:15">
      <c r="A34" s="46" t="s">
        <v>407</v>
      </c>
      <c r="B34" s="56"/>
      <c r="C34" s="38">
        <v>57</v>
      </c>
      <c r="D34" s="38"/>
      <c r="E34" s="38">
        <v>59</v>
      </c>
      <c r="F34" s="38">
        <v>57</v>
      </c>
      <c r="G34" s="38">
        <v>185</v>
      </c>
      <c r="H34" s="38">
        <v>16</v>
      </c>
      <c r="I34" s="38"/>
      <c r="J34" s="38"/>
      <c r="K34" s="38">
        <v>80</v>
      </c>
      <c r="L34" s="38">
        <v>120</v>
      </c>
      <c r="M34" s="38"/>
      <c r="N34" s="48">
        <f t="shared" si="2"/>
        <v>517</v>
      </c>
      <c r="O34" s="31">
        <v>51.7</v>
      </c>
    </row>
    <row r="35" spans="1:15">
      <c r="A35" s="46" t="s">
        <v>307</v>
      </c>
      <c r="B35" s="56"/>
      <c r="C35" s="38">
        <v>6</v>
      </c>
      <c r="D35" s="38"/>
      <c r="E35" s="38"/>
      <c r="F35" s="38">
        <v>15</v>
      </c>
      <c r="G35" s="38"/>
      <c r="H35" s="38">
        <v>15</v>
      </c>
      <c r="I35" s="38">
        <v>30</v>
      </c>
      <c r="J35" s="38"/>
      <c r="K35" s="38">
        <v>26</v>
      </c>
      <c r="L35" s="38"/>
      <c r="M35" s="38"/>
      <c r="N35" s="48">
        <f t="shared" si="2"/>
        <v>86</v>
      </c>
      <c r="O35" s="31">
        <v>8.6</v>
      </c>
    </row>
    <row r="36" spans="1:15">
      <c r="B36" s="38"/>
      <c r="D36" s="38"/>
      <c r="E36" s="38"/>
      <c r="F36" s="38"/>
      <c r="G36" s="38"/>
      <c r="H36" s="38"/>
      <c r="I36" s="38"/>
      <c r="J36" s="38"/>
      <c r="K36" s="38"/>
    </row>
    <row r="38" spans="1:15">
      <c r="C38" s="49"/>
    </row>
    <row r="39" spans="1:15">
      <c r="C39" s="49"/>
    </row>
    <row r="40" spans="1:15">
      <c r="C40" s="49"/>
    </row>
    <row r="41" spans="1:15">
      <c r="C41" s="49"/>
    </row>
    <row r="42" spans="1:15">
      <c r="C42" s="49"/>
    </row>
    <row r="43" spans="1:15">
      <c r="C43" s="49"/>
    </row>
    <row r="44" spans="1:15">
      <c r="C44" s="49"/>
    </row>
    <row r="45" spans="1:15">
      <c r="C45" s="49"/>
    </row>
    <row r="46" spans="1:15">
      <c r="C46" s="49"/>
    </row>
    <row r="47" spans="1:15">
      <c r="C47" s="49"/>
    </row>
    <row r="48" spans="1:15">
      <c r="C48" s="50"/>
    </row>
    <row r="49" spans="3:3">
      <c r="C49" s="49"/>
    </row>
    <row r="50" spans="3:3">
      <c r="C50" s="49"/>
    </row>
    <row r="51" spans="3:3">
      <c r="C51" s="49"/>
    </row>
    <row r="52" spans="3:3">
      <c r="C52" s="49"/>
    </row>
    <row r="53" spans="3:3">
      <c r="C53" s="49"/>
    </row>
    <row r="54" spans="3:3">
      <c r="C54" s="49"/>
    </row>
    <row r="55" spans="3:3">
      <c r="C55" s="49"/>
    </row>
    <row r="56" spans="3:3">
      <c r="C56" s="49"/>
    </row>
    <row r="57" spans="3:3">
      <c r="C57" s="51"/>
    </row>
    <row r="58" spans="3:3">
      <c r="C58" s="51"/>
    </row>
    <row r="59" spans="3:3">
      <c r="C59" s="51"/>
    </row>
    <row r="60" spans="3:3">
      <c r="C60" s="49"/>
    </row>
    <row r="61" spans="3:3">
      <c r="C61" s="49"/>
    </row>
    <row r="62" spans="3:3">
      <c r="C62" s="57"/>
    </row>
    <row r="63" spans="3:3">
      <c r="C63" s="57"/>
    </row>
    <row r="64" spans="3:3">
      <c r="C64" s="57"/>
    </row>
    <row r="65" spans="3:3">
      <c r="C65" s="57"/>
    </row>
    <row r="66" spans="3:3">
      <c r="C66" s="57"/>
    </row>
    <row r="67" spans="3:3">
      <c r="C67" s="57"/>
    </row>
    <row r="68" spans="3:3">
      <c r="C68" s="57"/>
    </row>
    <row r="69" spans="3:3">
      <c r="C69" s="57"/>
    </row>
    <row r="70" spans="3:3">
      <c r="C70" s="38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7" sqref="G17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2"/>
  <sheetViews>
    <sheetView topLeftCell="A62" workbookViewId="0">
      <selection activeCell="A91" sqref="A91"/>
    </sheetView>
  </sheetViews>
  <sheetFormatPr defaultRowHeight="15"/>
  <cols>
    <col min="1" max="1" width="35.85546875" customWidth="1"/>
    <col min="2" max="2" width="12.42578125" customWidth="1"/>
    <col min="3" max="3" width="6.5703125" customWidth="1"/>
    <col min="4" max="4" width="7.28515625" customWidth="1"/>
    <col min="5" max="5" width="6.85546875" customWidth="1"/>
    <col min="6" max="6" width="7.28515625" customWidth="1"/>
    <col min="7" max="8" width="6.85546875" customWidth="1"/>
    <col min="9" max="9" width="9.140625" hidden="1" customWidth="1"/>
    <col min="10" max="10" width="6.42578125" customWidth="1"/>
    <col min="11" max="11" width="6.85546875" customWidth="1"/>
    <col min="12" max="12" width="7.5703125" customWidth="1"/>
    <col min="13" max="13" width="7.140625" customWidth="1"/>
    <col min="14" max="14" width="10.42578125" customWidth="1"/>
    <col min="15" max="15" width="18" hidden="1" customWidth="1"/>
    <col min="16" max="16" width="9.140625" hidden="1" customWidth="1"/>
    <col min="17" max="17" width="0.140625" hidden="1" customWidth="1"/>
    <col min="18" max="18" width="9" hidden="1" customWidth="1"/>
    <col min="19" max="19" width="9.140625" hidden="1" customWidth="1"/>
  </cols>
  <sheetData>
    <row r="1" spans="1:20" ht="15.75" thickBot="1"/>
    <row r="2" spans="1:20" s="31" customFormat="1" ht="15.75">
      <c r="A2" s="58" t="s">
        <v>172</v>
      </c>
      <c r="B2" s="270" t="s">
        <v>175</v>
      </c>
      <c r="C2" s="270" t="s">
        <v>414</v>
      </c>
      <c r="D2" s="270" t="s">
        <v>415</v>
      </c>
      <c r="E2" s="270" t="s">
        <v>176</v>
      </c>
      <c r="F2" s="273" t="s">
        <v>177</v>
      </c>
      <c r="G2" s="276" t="s">
        <v>234</v>
      </c>
      <c r="H2" s="277"/>
      <c r="I2" s="277"/>
      <c r="J2" s="277"/>
      <c r="K2" s="278"/>
      <c r="L2" s="253" t="s">
        <v>178</v>
      </c>
      <c r="M2" s="254"/>
      <c r="N2" s="254"/>
      <c r="O2" s="254"/>
      <c r="P2" s="255"/>
      <c r="Q2" s="153"/>
      <c r="R2" s="262"/>
      <c r="S2" s="263"/>
      <c r="T2" s="181"/>
    </row>
    <row r="3" spans="1:20" s="31" customFormat="1" ht="15.75">
      <c r="A3" s="59" t="s">
        <v>173</v>
      </c>
      <c r="B3" s="271"/>
      <c r="C3" s="271"/>
      <c r="D3" s="271"/>
      <c r="E3" s="271"/>
      <c r="F3" s="274"/>
      <c r="G3" s="256" t="s">
        <v>235</v>
      </c>
      <c r="H3" s="279"/>
      <c r="I3" s="279"/>
      <c r="J3" s="279"/>
      <c r="K3" s="258"/>
      <c r="L3" s="256"/>
      <c r="M3" s="257"/>
      <c r="N3" s="257"/>
      <c r="O3" s="257"/>
      <c r="P3" s="258"/>
      <c r="Q3" s="151" t="s">
        <v>179</v>
      </c>
      <c r="R3" s="264"/>
      <c r="S3" s="265"/>
      <c r="T3" s="181"/>
    </row>
    <row r="4" spans="1:20" s="31" customFormat="1" ht="15.75">
      <c r="A4" s="59" t="s">
        <v>174</v>
      </c>
      <c r="B4" s="271"/>
      <c r="C4" s="271"/>
      <c r="D4" s="271"/>
      <c r="E4" s="271"/>
      <c r="F4" s="274"/>
      <c r="G4" s="256"/>
      <c r="H4" s="279"/>
      <c r="I4" s="279"/>
      <c r="J4" s="279"/>
      <c r="K4" s="258"/>
      <c r="L4" s="256"/>
      <c r="M4" s="257"/>
      <c r="N4" s="257"/>
      <c r="O4" s="257"/>
      <c r="P4" s="258"/>
      <c r="Q4" s="151"/>
      <c r="R4" s="264"/>
      <c r="S4" s="265"/>
      <c r="T4" s="181"/>
    </row>
    <row r="5" spans="1:20" s="31" customFormat="1" ht="15.75">
      <c r="A5" s="59"/>
      <c r="B5" s="271"/>
      <c r="C5" s="271"/>
      <c r="D5" s="271"/>
      <c r="E5" s="271"/>
      <c r="F5" s="274"/>
      <c r="G5" s="256"/>
      <c r="H5" s="279"/>
      <c r="I5" s="279"/>
      <c r="J5" s="279"/>
      <c r="K5" s="258"/>
      <c r="L5" s="256"/>
      <c r="M5" s="257"/>
      <c r="N5" s="257"/>
      <c r="O5" s="257"/>
      <c r="P5" s="258"/>
      <c r="Q5" s="151"/>
      <c r="R5" s="264"/>
      <c r="S5" s="265"/>
      <c r="T5" s="181"/>
    </row>
    <row r="6" spans="1:20" s="31" customFormat="1" ht="16.5" thickBot="1">
      <c r="A6" s="61"/>
      <c r="B6" s="271"/>
      <c r="C6" s="271"/>
      <c r="D6" s="271"/>
      <c r="E6" s="271"/>
      <c r="F6" s="274"/>
      <c r="G6" s="259"/>
      <c r="H6" s="260"/>
      <c r="I6" s="260"/>
      <c r="J6" s="260"/>
      <c r="K6" s="261"/>
      <c r="L6" s="259"/>
      <c r="M6" s="260"/>
      <c r="N6" s="260"/>
      <c r="O6" s="260"/>
      <c r="P6" s="261"/>
      <c r="Q6" s="151"/>
      <c r="R6" s="264"/>
      <c r="S6" s="265"/>
      <c r="T6" s="181"/>
    </row>
    <row r="7" spans="1:20" s="31" customFormat="1" ht="15.75">
      <c r="A7" s="61" t="s">
        <v>632</v>
      </c>
      <c r="B7" s="271"/>
      <c r="C7" s="271"/>
      <c r="D7" s="271"/>
      <c r="E7" s="271"/>
      <c r="F7" s="274"/>
      <c r="G7" s="60"/>
      <c r="H7" s="60"/>
      <c r="I7" s="253"/>
      <c r="J7" s="255"/>
      <c r="K7" s="60"/>
      <c r="L7" s="179"/>
      <c r="M7" s="151"/>
      <c r="N7" s="151"/>
      <c r="O7" s="253"/>
      <c r="P7" s="255"/>
      <c r="Q7" s="151"/>
      <c r="R7" s="264"/>
      <c r="S7" s="265"/>
    </row>
    <row r="8" spans="1:20" s="31" customFormat="1" ht="16.5" thickBot="1">
      <c r="A8" s="62"/>
      <c r="B8" s="272"/>
      <c r="C8" s="272"/>
      <c r="D8" s="272"/>
      <c r="E8" s="272"/>
      <c r="F8" s="275"/>
      <c r="G8" s="63" t="s">
        <v>180</v>
      </c>
      <c r="H8" s="63" t="s">
        <v>181</v>
      </c>
      <c r="I8" s="268" t="s">
        <v>182</v>
      </c>
      <c r="J8" s="269"/>
      <c r="K8" s="63" t="s">
        <v>183</v>
      </c>
      <c r="L8" s="180" t="s">
        <v>184</v>
      </c>
      <c r="M8" s="152" t="s">
        <v>185</v>
      </c>
      <c r="N8" s="152" t="s">
        <v>186</v>
      </c>
      <c r="O8" s="259" t="s">
        <v>187</v>
      </c>
      <c r="P8" s="261"/>
      <c r="Q8" s="152"/>
      <c r="R8" s="266"/>
      <c r="S8" s="267"/>
    </row>
    <row r="9" spans="1:20" s="31" customFormat="1" ht="15.75">
      <c r="A9" s="64" t="s">
        <v>188</v>
      </c>
      <c r="B9" s="247"/>
      <c r="C9" s="247"/>
      <c r="D9" s="247"/>
      <c r="E9" s="247"/>
      <c r="F9" s="249"/>
      <c r="G9" s="251"/>
      <c r="H9" s="283"/>
      <c r="I9" s="284"/>
      <c r="J9" s="251"/>
      <c r="K9" s="251"/>
      <c r="L9" s="282"/>
      <c r="M9" s="282"/>
      <c r="N9" s="282"/>
      <c r="O9" s="264"/>
      <c r="P9" s="265"/>
      <c r="Q9" s="282"/>
      <c r="R9" s="264"/>
      <c r="S9" s="265"/>
    </row>
    <row r="10" spans="1:20" s="31" customFormat="1" ht="16.5" customHeight="1" thickBot="1">
      <c r="A10" s="65" t="s">
        <v>189</v>
      </c>
      <c r="B10" s="248"/>
      <c r="C10" s="248"/>
      <c r="D10" s="248"/>
      <c r="E10" s="248"/>
      <c r="F10" s="250"/>
      <c r="G10" s="252"/>
      <c r="H10" s="280"/>
      <c r="I10" s="281"/>
      <c r="J10" s="252"/>
      <c r="K10" s="252"/>
      <c r="L10" s="252"/>
      <c r="M10" s="252"/>
      <c r="N10" s="252"/>
      <c r="O10" s="280"/>
      <c r="P10" s="281"/>
      <c r="Q10" s="252"/>
      <c r="R10" s="280"/>
      <c r="S10" s="281"/>
    </row>
    <row r="11" spans="1:20" s="38" customFormat="1" ht="3" hidden="1" customHeight="1" thickBot="1">
      <c r="A11" s="111" t="s">
        <v>190</v>
      </c>
      <c r="B11" s="160" t="s">
        <v>609</v>
      </c>
      <c r="C11" s="236">
        <v>15</v>
      </c>
      <c r="D11" s="236">
        <v>13.3</v>
      </c>
      <c r="E11" s="236">
        <v>13.7</v>
      </c>
      <c r="F11" s="238">
        <v>238.8</v>
      </c>
      <c r="G11" s="228">
        <v>66.900000000000006</v>
      </c>
      <c r="H11" s="230">
        <v>1.2</v>
      </c>
      <c r="I11" s="231"/>
      <c r="J11" s="228">
        <v>0</v>
      </c>
      <c r="K11" s="228">
        <v>19.7</v>
      </c>
      <c r="L11" s="228">
        <v>0.06</v>
      </c>
      <c r="M11" s="228">
        <v>0.2</v>
      </c>
      <c r="N11" s="228">
        <v>1.04</v>
      </c>
      <c r="O11" s="230">
        <v>0.2</v>
      </c>
      <c r="P11" s="231"/>
      <c r="Q11" s="228"/>
      <c r="R11" s="230"/>
      <c r="S11" s="231"/>
    </row>
    <row r="12" spans="1:20" s="38" customFormat="1" ht="21" hidden="1" customHeight="1" thickBot="1">
      <c r="A12" s="111" t="s">
        <v>191</v>
      </c>
      <c r="B12" s="109">
        <v>118.3</v>
      </c>
      <c r="C12" s="237"/>
      <c r="D12" s="237"/>
      <c r="E12" s="237"/>
      <c r="F12" s="239"/>
      <c r="G12" s="229"/>
      <c r="H12" s="232"/>
      <c r="I12" s="233"/>
      <c r="J12" s="229"/>
      <c r="K12" s="229"/>
      <c r="L12" s="229"/>
      <c r="M12" s="229"/>
      <c r="N12" s="229"/>
      <c r="O12" s="232"/>
      <c r="P12" s="233"/>
      <c r="Q12" s="229"/>
      <c r="R12" s="232"/>
      <c r="S12" s="233"/>
    </row>
    <row r="13" spans="1:20" s="38" customFormat="1" ht="13.5" hidden="1" thickBot="1">
      <c r="A13" s="111" t="s">
        <v>192</v>
      </c>
      <c r="B13" s="109">
        <v>8.3000000000000007</v>
      </c>
      <c r="C13" s="237"/>
      <c r="D13" s="237"/>
      <c r="E13" s="237"/>
      <c r="F13" s="239"/>
      <c r="G13" s="229"/>
      <c r="H13" s="232"/>
      <c r="I13" s="233"/>
      <c r="J13" s="229"/>
      <c r="K13" s="229"/>
      <c r="L13" s="229"/>
      <c r="M13" s="229"/>
      <c r="N13" s="229"/>
      <c r="O13" s="232"/>
      <c r="P13" s="233"/>
      <c r="Q13" s="229"/>
      <c r="R13" s="232"/>
      <c r="S13" s="233"/>
    </row>
    <row r="14" spans="1:20" s="38" customFormat="1" ht="13.5" hidden="1" thickBot="1">
      <c r="A14" s="111" t="s">
        <v>0</v>
      </c>
      <c r="B14" s="109">
        <v>8.3000000000000007</v>
      </c>
      <c r="C14" s="237"/>
      <c r="D14" s="237"/>
      <c r="E14" s="237"/>
      <c r="F14" s="239"/>
      <c r="G14" s="229"/>
      <c r="H14" s="232"/>
      <c r="I14" s="233"/>
      <c r="J14" s="229"/>
      <c r="K14" s="229"/>
      <c r="L14" s="229"/>
      <c r="M14" s="229"/>
      <c r="N14" s="229"/>
      <c r="O14" s="232"/>
      <c r="P14" s="233"/>
      <c r="Q14" s="229"/>
      <c r="R14" s="232"/>
      <c r="S14" s="233"/>
    </row>
    <row r="15" spans="1:20" s="38" customFormat="1" ht="13.5" hidden="1" thickBot="1">
      <c r="A15" s="111" t="s">
        <v>193</v>
      </c>
      <c r="B15" s="109">
        <v>3.3</v>
      </c>
      <c r="C15" s="237"/>
      <c r="D15" s="237"/>
      <c r="E15" s="237"/>
      <c r="F15" s="239"/>
      <c r="G15" s="229"/>
      <c r="H15" s="232"/>
      <c r="I15" s="233"/>
      <c r="J15" s="229"/>
      <c r="K15" s="229"/>
      <c r="L15" s="229"/>
      <c r="M15" s="229"/>
      <c r="N15" s="229"/>
      <c r="O15" s="232"/>
      <c r="P15" s="233"/>
      <c r="Q15" s="229"/>
      <c r="R15" s="232"/>
      <c r="S15" s="233"/>
    </row>
    <row r="16" spans="1:20" s="38" customFormat="1" ht="13.5" hidden="1" thickBot="1">
      <c r="A16" s="111" t="s">
        <v>194</v>
      </c>
      <c r="B16" s="109">
        <v>5</v>
      </c>
      <c r="C16" s="237"/>
      <c r="D16" s="237"/>
      <c r="E16" s="237"/>
      <c r="F16" s="239"/>
      <c r="G16" s="229"/>
      <c r="H16" s="232"/>
      <c r="I16" s="233"/>
      <c r="J16" s="229"/>
      <c r="K16" s="229"/>
      <c r="L16" s="229"/>
      <c r="M16" s="229"/>
      <c r="N16" s="229"/>
      <c r="O16" s="232"/>
      <c r="P16" s="233"/>
      <c r="Q16" s="229"/>
      <c r="R16" s="232"/>
      <c r="S16" s="233"/>
    </row>
    <row r="17" spans="1:19" s="38" customFormat="1" ht="13.5" hidden="1" thickBot="1">
      <c r="A17" s="111" t="s">
        <v>195</v>
      </c>
      <c r="B17" s="109">
        <v>5</v>
      </c>
      <c r="C17" s="237"/>
      <c r="D17" s="237"/>
      <c r="E17" s="237"/>
      <c r="F17" s="239"/>
      <c r="G17" s="229"/>
      <c r="H17" s="232"/>
      <c r="I17" s="233"/>
      <c r="J17" s="229"/>
      <c r="K17" s="229"/>
      <c r="L17" s="229"/>
      <c r="M17" s="229"/>
      <c r="N17" s="229"/>
      <c r="O17" s="232"/>
      <c r="P17" s="233"/>
      <c r="Q17" s="229"/>
      <c r="R17" s="232"/>
      <c r="S17" s="233"/>
    </row>
    <row r="18" spans="1:19" s="38" customFormat="1" ht="13.5" hidden="1" thickBot="1">
      <c r="A18" s="147" t="s">
        <v>196</v>
      </c>
      <c r="B18" s="163">
        <v>5</v>
      </c>
      <c r="C18" s="237"/>
      <c r="D18" s="237"/>
      <c r="E18" s="237"/>
      <c r="F18" s="239"/>
      <c r="G18" s="229"/>
      <c r="H18" s="232"/>
      <c r="I18" s="233"/>
      <c r="J18" s="229"/>
      <c r="K18" s="229"/>
      <c r="L18" s="229"/>
      <c r="M18" s="229"/>
      <c r="N18" s="229"/>
      <c r="O18" s="244"/>
      <c r="P18" s="234"/>
      <c r="Q18" s="235"/>
      <c r="R18" s="244">
        <v>5.2</v>
      </c>
      <c r="S18" s="234"/>
    </row>
    <row r="19" spans="1:19" s="38" customFormat="1" ht="13.5" hidden="1" thickBot="1">
      <c r="A19" s="148" t="s">
        <v>608</v>
      </c>
      <c r="B19" s="148">
        <v>30</v>
      </c>
      <c r="C19" s="148"/>
      <c r="D19" s="148"/>
      <c r="E19" s="148"/>
      <c r="F19" s="150"/>
      <c r="G19" s="142"/>
      <c r="H19" s="145"/>
      <c r="I19" s="144"/>
      <c r="J19" s="142"/>
      <c r="K19" s="142"/>
      <c r="L19" s="142"/>
      <c r="M19" s="142"/>
      <c r="N19" s="142"/>
      <c r="O19" s="143"/>
      <c r="P19" s="144"/>
      <c r="Q19" s="143"/>
      <c r="R19" s="245">
        <v>5.2</v>
      </c>
      <c r="S19" s="246"/>
    </row>
    <row r="20" spans="1:19" s="38" customFormat="1" ht="12.75">
      <c r="A20" s="147" t="s">
        <v>190</v>
      </c>
      <c r="B20" s="160" t="s">
        <v>621</v>
      </c>
      <c r="C20" s="236">
        <v>15</v>
      </c>
      <c r="D20" s="236">
        <v>13.3</v>
      </c>
      <c r="E20" s="236">
        <v>13.7</v>
      </c>
      <c r="F20" s="238">
        <v>238.8</v>
      </c>
      <c r="G20" s="228">
        <v>66.900000000000006</v>
      </c>
      <c r="H20" s="230">
        <v>1.2</v>
      </c>
      <c r="I20" s="231"/>
      <c r="J20" s="228">
        <v>0</v>
      </c>
      <c r="K20" s="228">
        <v>19.7</v>
      </c>
      <c r="L20" s="228">
        <v>0.06</v>
      </c>
      <c r="M20" s="228">
        <v>0.2</v>
      </c>
      <c r="N20" s="228">
        <v>1.04</v>
      </c>
      <c r="O20" s="230">
        <v>0.2</v>
      </c>
      <c r="P20" s="231"/>
      <c r="Q20" s="228"/>
      <c r="R20" s="230"/>
      <c r="S20" s="231"/>
    </row>
    <row r="21" spans="1:19" s="38" customFormat="1" ht="17.25" customHeight="1">
      <c r="A21" s="147" t="s">
        <v>191</v>
      </c>
      <c r="B21" s="163">
        <v>142</v>
      </c>
      <c r="C21" s="237"/>
      <c r="D21" s="237"/>
      <c r="E21" s="237"/>
      <c r="F21" s="239"/>
      <c r="G21" s="229"/>
      <c r="H21" s="232"/>
      <c r="I21" s="233"/>
      <c r="J21" s="229"/>
      <c r="K21" s="229"/>
      <c r="L21" s="229"/>
      <c r="M21" s="229"/>
      <c r="N21" s="229"/>
      <c r="O21" s="232"/>
      <c r="P21" s="233"/>
      <c r="Q21" s="229"/>
      <c r="R21" s="232"/>
      <c r="S21" s="233"/>
    </row>
    <row r="22" spans="1:19" s="38" customFormat="1" ht="12.75">
      <c r="A22" s="147" t="s">
        <v>192</v>
      </c>
      <c r="B22" s="163">
        <v>10</v>
      </c>
      <c r="C22" s="237"/>
      <c r="D22" s="237"/>
      <c r="E22" s="237"/>
      <c r="F22" s="239"/>
      <c r="G22" s="229"/>
      <c r="H22" s="232"/>
      <c r="I22" s="233"/>
      <c r="J22" s="229"/>
      <c r="K22" s="229"/>
      <c r="L22" s="229"/>
      <c r="M22" s="229"/>
      <c r="N22" s="229"/>
      <c r="O22" s="232"/>
      <c r="P22" s="233"/>
      <c r="Q22" s="229"/>
      <c r="R22" s="232"/>
      <c r="S22" s="233"/>
    </row>
    <row r="23" spans="1:19" s="38" customFormat="1" ht="12.75">
      <c r="A23" s="147" t="s">
        <v>0</v>
      </c>
      <c r="B23" s="163">
        <v>10</v>
      </c>
      <c r="C23" s="237"/>
      <c r="D23" s="237"/>
      <c r="E23" s="237"/>
      <c r="F23" s="239"/>
      <c r="G23" s="229"/>
      <c r="H23" s="232"/>
      <c r="I23" s="233"/>
      <c r="J23" s="229"/>
      <c r="K23" s="229"/>
      <c r="L23" s="229"/>
      <c r="M23" s="229"/>
      <c r="N23" s="229"/>
      <c r="O23" s="232"/>
      <c r="P23" s="233"/>
      <c r="Q23" s="229"/>
      <c r="R23" s="232"/>
      <c r="S23" s="233"/>
    </row>
    <row r="24" spans="1:19" s="38" customFormat="1" ht="12.75">
      <c r="A24" s="147" t="s">
        <v>193</v>
      </c>
      <c r="B24" s="163">
        <v>4</v>
      </c>
      <c r="C24" s="237"/>
      <c r="D24" s="237"/>
      <c r="E24" s="237"/>
      <c r="F24" s="239"/>
      <c r="G24" s="229"/>
      <c r="H24" s="232"/>
      <c r="I24" s="233"/>
      <c r="J24" s="229"/>
      <c r="K24" s="229"/>
      <c r="L24" s="229"/>
      <c r="M24" s="229"/>
      <c r="N24" s="229"/>
      <c r="O24" s="232"/>
      <c r="P24" s="233"/>
      <c r="Q24" s="229"/>
      <c r="R24" s="232"/>
      <c r="S24" s="233"/>
    </row>
    <row r="25" spans="1:19" s="38" customFormat="1" ht="12.75">
      <c r="A25" s="147" t="s">
        <v>194</v>
      </c>
      <c r="B25" s="163">
        <v>6</v>
      </c>
      <c r="C25" s="237"/>
      <c r="D25" s="237"/>
      <c r="E25" s="237"/>
      <c r="F25" s="239"/>
      <c r="G25" s="229"/>
      <c r="H25" s="232"/>
      <c r="I25" s="233"/>
      <c r="J25" s="229"/>
      <c r="K25" s="229"/>
      <c r="L25" s="229"/>
      <c r="M25" s="229"/>
      <c r="N25" s="229"/>
      <c r="O25" s="232"/>
      <c r="P25" s="233"/>
      <c r="Q25" s="229"/>
      <c r="R25" s="232"/>
      <c r="S25" s="233"/>
    </row>
    <row r="26" spans="1:19" s="38" customFormat="1" ht="12.75">
      <c r="A26" s="147" t="s">
        <v>195</v>
      </c>
      <c r="B26" s="163">
        <v>6</v>
      </c>
      <c r="C26" s="237"/>
      <c r="D26" s="237"/>
      <c r="E26" s="237"/>
      <c r="F26" s="239"/>
      <c r="G26" s="229"/>
      <c r="H26" s="232"/>
      <c r="I26" s="233"/>
      <c r="J26" s="229"/>
      <c r="K26" s="229"/>
      <c r="L26" s="229"/>
      <c r="M26" s="229"/>
      <c r="N26" s="229"/>
      <c r="O26" s="232"/>
      <c r="P26" s="233"/>
      <c r="Q26" s="229"/>
      <c r="R26" s="232"/>
      <c r="S26" s="233"/>
    </row>
    <row r="27" spans="1:19" s="38" customFormat="1" ht="13.5" thickBot="1">
      <c r="A27" s="147" t="s">
        <v>196</v>
      </c>
      <c r="B27" s="163">
        <v>6</v>
      </c>
      <c r="C27" s="237"/>
      <c r="D27" s="237"/>
      <c r="E27" s="237"/>
      <c r="F27" s="239"/>
      <c r="G27" s="229"/>
      <c r="H27" s="232"/>
      <c r="I27" s="234"/>
      <c r="J27" s="229"/>
      <c r="K27" s="229"/>
      <c r="L27" s="229"/>
      <c r="M27" s="229"/>
      <c r="N27" s="229"/>
      <c r="O27" s="244"/>
      <c r="P27" s="234"/>
      <c r="Q27" s="235"/>
      <c r="R27" s="244">
        <v>5.2</v>
      </c>
      <c r="S27" s="234"/>
    </row>
    <row r="28" spans="1:19" s="38" customFormat="1" ht="13.5" thickBot="1">
      <c r="A28" s="148" t="s">
        <v>608</v>
      </c>
      <c r="B28" s="148">
        <v>30</v>
      </c>
      <c r="C28" s="148"/>
      <c r="D28" s="148"/>
      <c r="E28" s="148"/>
      <c r="F28" s="150"/>
      <c r="G28" s="142"/>
      <c r="H28" s="145"/>
      <c r="I28" s="144"/>
      <c r="J28" s="142"/>
      <c r="K28" s="142"/>
      <c r="L28" s="142"/>
      <c r="M28" s="142"/>
      <c r="N28" s="142"/>
      <c r="O28" s="143"/>
      <c r="P28" s="144"/>
      <c r="Q28" s="143"/>
      <c r="R28" s="244">
        <v>5.2</v>
      </c>
      <c r="S28" s="234"/>
    </row>
    <row r="29" spans="1:19" s="38" customFormat="1" ht="12.75">
      <c r="A29" s="70" t="s">
        <v>197</v>
      </c>
      <c r="B29" s="216">
        <v>200</v>
      </c>
      <c r="C29" s="236">
        <v>4.7</v>
      </c>
      <c r="D29" s="236">
        <v>5</v>
      </c>
      <c r="E29" s="236">
        <v>31.8</v>
      </c>
      <c r="F29" s="238">
        <v>187</v>
      </c>
      <c r="G29" s="228">
        <v>179.42</v>
      </c>
      <c r="H29" s="230">
        <v>26.06</v>
      </c>
      <c r="I29" s="231"/>
      <c r="J29" s="228">
        <v>179.02</v>
      </c>
      <c r="K29" s="228">
        <v>0.92</v>
      </c>
      <c r="L29" s="228">
        <v>0.06</v>
      </c>
      <c r="M29" s="228">
        <v>0.3</v>
      </c>
      <c r="N29" s="228">
        <v>1.92</v>
      </c>
      <c r="O29" s="230">
        <v>0.02</v>
      </c>
      <c r="P29" s="231"/>
      <c r="Q29" s="285"/>
      <c r="R29" s="286"/>
    </row>
    <row r="30" spans="1:19" s="38" customFormat="1" ht="12.75">
      <c r="A30" s="111" t="s">
        <v>198</v>
      </c>
      <c r="B30" s="109">
        <v>4</v>
      </c>
      <c r="C30" s="237"/>
      <c r="D30" s="237"/>
      <c r="E30" s="237"/>
      <c r="F30" s="239"/>
      <c r="G30" s="229"/>
      <c r="H30" s="232"/>
      <c r="I30" s="233"/>
      <c r="J30" s="229"/>
      <c r="K30" s="229"/>
      <c r="L30" s="229"/>
      <c r="M30" s="229"/>
      <c r="N30" s="229"/>
      <c r="O30" s="232"/>
      <c r="P30" s="233"/>
      <c r="Q30" s="287"/>
      <c r="R30" s="288"/>
    </row>
    <row r="31" spans="1:19" s="38" customFormat="1" ht="13.5" customHeight="1">
      <c r="A31" s="111" t="s">
        <v>199</v>
      </c>
      <c r="B31" s="109">
        <v>100</v>
      </c>
      <c r="C31" s="237"/>
      <c r="D31" s="237"/>
      <c r="E31" s="237"/>
      <c r="F31" s="239"/>
      <c r="G31" s="229"/>
      <c r="H31" s="232"/>
      <c r="I31" s="233"/>
      <c r="J31" s="229"/>
      <c r="K31" s="229"/>
      <c r="L31" s="229"/>
      <c r="M31" s="229"/>
      <c r="N31" s="229"/>
      <c r="O31" s="232"/>
      <c r="P31" s="233"/>
      <c r="Q31" s="287"/>
      <c r="R31" s="288"/>
    </row>
    <row r="32" spans="1:19" s="38" customFormat="1" ht="13.5" thickBot="1">
      <c r="A32" s="112" t="s">
        <v>200</v>
      </c>
      <c r="B32" s="110">
        <v>20</v>
      </c>
      <c r="C32" s="242"/>
      <c r="D32" s="242"/>
      <c r="E32" s="242"/>
      <c r="F32" s="243"/>
      <c r="G32" s="235"/>
      <c r="H32" s="244"/>
      <c r="I32" s="234"/>
      <c r="J32" s="235"/>
      <c r="K32" s="235"/>
      <c r="L32" s="235"/>
      <c r="M32" s="235"/>
      <c r="N32" s="235"/>
      <c r="O32" s="244"/>
      <c r="P32" s="234"/>
      <c r="Q32" s="289"/>
      <c r="R32" s="290"/>
    </row>
    <row r="33" spans="1:18" s="38" customFormat="1" ht="12.75">
      <c r="A33" s="70" t="s">
        <v>201</v>
      </c>
      <c r="B33" s="216">
        <v>73</v>
      </c>
      <c r="C33" s="236">
        <v>9.33</v>
      </c>
      <c r="D33" s="236">
        <v>9.34</v>
      </c>
      <c r="E33" s="236">
        <v>20.54</v>
      </c>
      <c r="F33" s="238">
        <v>165.17</v>
      </c>
      <c r="G33" s="228">
        <v>19.09</v>
      </c>
      <c r="H33" s="230">
        <v>1.25</v>
      </c>
      <c r="I33" s="231"/>
      <c r="J33" s="228">
        <v>78.849999999999994</v>
      </c>
      <c r="K33" s="228">
        <v>19.920000000000002</v>
      </c>
      <c r="L33" s="228">
        <v>0.1</v>
      </c>
      <c r="M33" s="228">
        <v>0.04</v>
      </c>
      <c r="N33" s="228">
        <v>0</v>
      </c>
      <c r="O33" s="230">
        <v>0</v>
      </c>
      <c r="P33" s="231"/>
      <c r="Q33" s="285"/>
      <c r="R33" s="286"/>
    </row>
    <row r="34" spans="1:18" s="38" customFormat="1" ht="12.75">
      <c r="A34" s="111" t="s">
        <v>515</v>
      </c>
      <c r="B34" s="109">
        <v>48</v>
      </c>
      <c r="C34" s="237"/>
      <c r="D34" s="237"/>
      <c r="E34" s="237"/>
      <c r="F34" s="239"/>
      <c r="G34" s="229"/>
      <c r="H34" s="232"/>
      <c r="I34" s="233"/>
      <c r="J34" s="229"/>
      <c r="K34" s="229"/>
      <c r="L34" s="229"/>
      <c r="M34" s="229"/>
      <c r="N34" s="229"/>
      <c r="O34" s="232"/>
      <c r="P34" s="233"/>
      <c r="Q34" s="287"/>
      <c r="R34" s="288"/>
    </row>
    <row r="35" spans="1:18" s="38" customFormat="1" ht="13.5" thickBot="1">
      <c r="A35" s="112" t="s">
        <v>202</v>
      </c>
      <c r="B35" s="176" t="s">
        <v>543</v>
      </c>
      <c r="C35" s="242"/>
      <c r="D35" s="242"/>
      <c r="E35" s="242"/>
      <c r="F35" s="243"/>
      <c r="G35" s="235"/>
      <c r="H35" s="244"/>
      <c r="I35" s="234"/>
      <c r="J35" s="235"/>
      <c r="K35" s="235"/>
      <c r="L35" s="235"/>
      <c r="M35" s="235"/>
      <c r="N35" s="235"/>
      <c r="O35" s="244"/>
      <c r="P35" s="234"/>
      <c r="Q35" s="289"/>
      <c r="R35" s="290"/>
    </row>
    <row r="36" spans="1:18" s="86" customFormat="1" ht="13.5" thickBot="1">
      <c r="A36" s="121" t="s">
        <v>203</v>
      </c>
      <c r="B36" s="123"/>
      <c r="C36" s="115">
        <f t="shared" ref="C36:H36" si="0">C11+C29+C33</f>
        <v>29.03</v>
      </c>
      <c r="D36" s="115">
        <f t="shared" si="0"/>
        <v>27.64</v>
      </c>
      <c r="E36" s="115">
        <f t="shared" si="0"/>
        <v>66.039999999999992</v>
      </c>
      <c r="F36" s="140">
        <f t="shared" si="0"/>
        <v>590.97</v>
      </c>
      <c r="G36" s="116">
        <f t="shared" si="0"/>
        <v>265.40999999999997</v>
      </c>
      <c r="H36" s="291">
        <f t="shared" si="0"/>
        <v>28.509999999999998</v>
      </c>
      <c r="I36" s="292"/>
      <c r="J36" s="116">
        <f>-J11+J29+J33</f>
        <v>257.87</v>
      </c>
      <c r="K36" s="116">
        <f>K11+K29+K33</f>
        <v>40.540000000000006</v>
      </c>
      <c r="L36" s="116">
        <f>L11+L29+L33</f>
        <v>0.22</v>
      </c>
      <c r="M36" s="116">
        <f>M11+M29+M33</f>
        <v>0.54</v>
      </c>
      <c r="N36" s="116">
        <f>N11+N29+N33</f>
        <v>2.96</v>
      </c>
      <c r="O36" s="291">
        <f>O11+O29+O33</f>
        <v>0.22</v>
      </c>
      <c r="P36" s="292"/>
      <c r="Q36" s="293"/>
      <c r="R36" s="294"/>
    </row>
    <row r="37" spans="1:18" s="38" customFormat="1" ht="13.5" thickBot="1">
      <c r="A37" s="103" t="s">
        <v>204</v>
      </c>
      <c r="B37" s="110"/>
      <c r="C37" s="110"/>
      <c r="D37" s="110"/>
      <c r="E37" s="110"/>
      <c r="F37" s="114"/>
      <c r="G37" s="114"/>
      <c r="H37" s="240"/>
      <c r="I37" s="241"/>
      <c r="J37" s="114"/>
      <c r="K37" s="114"/>
      <c r="L37" s="114"/>
      <c r="M37" s="114"/>
      <c r="N37" s="114"/>
      <c r="O37" s="240"/>
      <c r="P37" s="241"/>
      <c r="Q37" s="240"/>
      <c r="R37" s="241"/>
    </row>
    <row r="38" spans="1:18" s="38" customFormat="1" ht="12.75">
      <c r="A38" s="70" t="s">
        <v>205</v>
      </c>
      <c r="B38" s="216">
        <v>100</v>
      </c>
      <c r="C38" s="236">
        <v>2.2000000000000002</v>
      </c>
      <c r="D38" s="236">
        <v>7.6</v>
      </c>
      <c r="E38" s="236">
        <v>11.4</v>
      </c>
      <c r="F38" s="238">
        <v>128</v>
      </c>
      <c r="G38" s="228">
        <v>42.1</v>
      </c>
      <c r="H38" s="230">
        <v>34.299999999999997</v>
      </c>
      <c r="I38" s="231"/>
      <c r="J38" s="228">
        <v>0</v>
      </c>
      <c r="K38" s="228">
        <v>1.9</v>
      </c>
      <c r="L38" s="228">
        <v>0.06</v>
      </c>
      <c r="M38" s="228">
        <v>0.08</v>
      </c>
      <c r="N38" s="228">
        <v>14.9</v>
      </c>
      <c r="O38" s="230">
        <v>8.0000000000000002E-3</v>
      </c>
      <c r="P38" s="231"/>
      <c r="Q38" s="230"/>
      <c r="R38" s="231"/>
    </row>
    <row r="39" spans="1:18" s="38" customFormat="1" ht="12.75">
      <c r="A39" s="111" t="s">
        <v>125</v>
      </c>
      <c r="B39" s="175" t="s">
        <v>428</v>
      </c>
      <c r="C39" s="237"/>
      <c r="D39" s="237"/>
      <c r="E39" s="237"/>
      <c r="F39" s="239"/>
      <c r="G39" s="229"/>
      <c r="H39" s="232"/>
      <c r="I39" s="233"/>
      <c r="J39" s="229"/>
      <c r="K39" s="229"/>
      <c r="L39" s="229"/>
      <c r="M39" s="229"/>
      <c r="N39" s="229"/>
      <c r="O39" s="232"/>
      <c r="P39" s="233"/>
      <c r="Q39" s="232"/>
      <c r="R39" s="233"/>
    </row>
    <row r="40" spans="1:18" s="38" customFormat="1" ht="12.75">
      <c r="A40" s="111" t="s">
        <v>206</v>
      </c>
      <c r="B40" s="175" t="s">
        <v>429</v>
      </c>
      <c r="C40" s="237"/>
      <c r="D40" s="237"/>
      <c r="E40" s="237"/>
      <c r="F40" s="239"/>
      <c r="G40" s="229"/>
      <c r="H40" s="232"/>
      <c r="I40" s="233"/>
      <c r="J40" s="229"/>
      <c r="K40" s="229"/>
      <c r="L40" s="229"/>
      <c r="M40" s="229"/>
      <c r="N40" s="229"/>
      <c r="O40" s="232"/>
      <c r="P40" s="233"/>
      <c r="Q40" s="232"/>
      <c r="R40" s="233"/>
    </row>
    <row r="41" spans="1:18" s="38" customFormat="1" ht="12.75">
      <c r="A41" s="111" t="s">
        <v>516</v>
      </c>
      <c r="B41" s="109">
        <v>16.8</v>
      </c>
      <c r="C41" s="237"/>
      <c r="D41" s="237"/>
      <c r="E41" s="237"/>
      <c r="F41" s="239"/>
      <c r="G41" s="229"/>
      <c r="H41" s="232"/>
      <c r="I41" s="233"/>
      <c r="J41" s="229"/>
      <c r="K41" s="229"/>
      <c r="L41" s="229"/>
      <c r="M41" s="229"/>
      <c r="N41" s="229"/>
      <c r="O41" s="232"/>
      <c r="P41" s="233"/>
      <c r="Q41" s="232"/>
      <c r="R41" s="233"/>
    </row>
    <row r="42" spans="1:18" s="38" customFormat="1" ht="12.75">
      <c r="A42" s="111" t="s">
        <v>208</v>
      </c>
      <c r="B42" s="109">
        <v>8</v>
      </c>
      <c r="C42" s="237"/>
      <c r="D42" s="237"/>
      <c r="E42" s="237"/>
      <c r="F42" s="239"/>
      <c r="G42" s="229"/>
      <c r="H42" s="232"/>
      <c r="I42" s="233"/>
      <c r="J42" s="229"/>
      <c r="K42" s="229"/>
      <c r="L42" s="229"/>
      <c r="M42" s="229"/>
      <c r="N42" s="229"/>
      <c r="O42" s="232"/>
      <c r="P42" s="233"/>
      <c r="Q42" s="232"/>
      <c r="R42" s="233"/>
    </row>
    <row r="43" spans="1:18" s="38" customFormat="1" ht="12.75">
      <c r="A43" s="111" t="s">
        <v>209</v>
      </c>
      <c r="B43" s="109">
        <v>0.45</v>
      </c>
      <c r="C43" s="237"/>
      <c r="D43" s="237"/>
      <c r="E43" s="237"/>
      <c r="F43" s="239"/>
      <c r="G43" s="229"/>
      <c r="H43" s="232"/>
      <c r="I43" s="233"/>
      <c r="J43" s="229"/>
      <c r="K43" s="229"/>
      <c r="L43" s="229"/>
      <c r="M43" s="229"/>
      <c r="N43" s="229"/>
      <c r="O43" s="232"/>
      <c r="P43" s="233"/>
      <c r="Q43" s="232"/>
      <c r="R43" s="233"/>
    </row>
    <row r="44" spans="1:18" s="38" customFormat="1" ht="13.5" thickBot="1">
      <c r="A44" s="112" t="s">
        <v>210</v>
      </c>
      <c r="B44" s="110">
        <v>1.2</v>
      </c>
      <c r="C44" s="242"/>
      <c r="D44" s="242"/>
      <c r="E44" s="242"/>
      <c r="F44" s="243"/>
      <c r="G44" s="235"/>
      <c r="H44" s="244"/>
      <c r="I44" s="234"/>
      <c r="J44" s="235"/>
      <c r="K44" s="235"/>
      <c r="L44" s="235"/>
      <c r="M44" s="235"/>
      <c r="N44" s="235"/>
      <c r="O44" s="244"/>
      <c r="P44" s="234"/>
      <c r="Q44" s="244"/>
      <c r="R44" s="234"/>
    </row>
    <row r="45" spans="1:18" s="38" customFormat="1" ht="25.5">
      <c r="A45" s="70" t="s">
        <v>211</v>
      </c>
      <c r="B45" s="160" t="s">
        <v>622</v>
      </c>
      <c r="C45" s="236">
        <v>15</v>
      </c>
      <c r="D45" s="236">
        <v>11.1</v>
      </c>
      <c r="E45" s="236">
        <v>20.9</v>
      </c>
      <c r="F45" s="238">
        <v>248.7</v>
      </c>
      <c r="G45" s="228">
        <v>89.25</v>
      </c>
      <c r="H45" s="230">
        <v>13.5</v>
      </c>
      <c r="I45" s="231"/>
      <c r="J45" s="228">
        <v>33.35</v>
      </c>
      <c r="K45" s="228">
        <v>0.95</v>
      </c>
      <c r="L45" s="228">
        <v>0.03</v>
      </c>
      <c r="M45" s="228">
        <v>0</v>
      </c>
      <c r="N45" s="228">
        <v>2.1</v>
      </c>
      <c r="O45" s="230">
        <v>1.1299999999999999</v>
      </c>
      <c r="P45" s="231"/>
      <c r="Q45" s="230"/>
      <c r="R45" s="231"/>
    </row>
    <row r="46" spans="1:18" s="38" customFormat="1" ht="12.75">
      <c r="A46" s="111" t="s">
        <v>212</v>
      </c>
      <c r="B46" s="175" t="s">
        <v>430</v>
      </c>
      <c r="C46" s="237"/>
      <c r="D46" s="237"/>
      <c r="E46" s="237"/>
      <c r="F46" s="239"/>
      <c r="G46" s="229"/>
      <c r="H46" s="232"/>
      <c r="I46" s="233"/>
      <c r="J46" s="229"/>
      <c r="K46" s="229"/>
      <c r="L46" s="229"/>
      <c r="M46" s="229"/>
      <c r="N46" s="229"/>
      <c r="O46" s="232"/>
      <c r="P46" s="233"/>
      <c r="Q46" s="232"/>
      <c r="R46" s="233"/>
    </row>
    <row r="47" spans="1:18" s="38" customFormat="1" ht="12.75">
      <c r="A47" s="111" t="s">
        <v>213</v>
      </c>
      <c r="B47" s="175">
        <v>5</v>
      </c>
      <c r="C47" s="237"/>
      <c r="D47" s="237"/>
      <c r="E47" s="237"/>
      <c r="F47" s="239"/>
      <c r="G47" s="229"/>
      <c r="H47" s="232"/>
      <c r="I47" s="233"/>
      <c r="J47" s="229"/>
      <c r="K47" s="229"/>
      <c r="L47" s="229"/>
      <c r="M47" s="229"/>
      <c r="N47" s="229"/>
      <c r="O47" s="232"/>
      <c r="P47" s="233"/>
      <c r="Q47" s="232"/>
      <c r="R47" s="233"/>
    </row>
    <row r="48" spans="1:18" s="38" customFormat="1" ht="12.75">
      <c r="A48" s="111" t="s">
        <v>125</v>
      </c>
      <c r="B48" s="175" t="s">
        <v>431</v>
      </c>
      <c r="C48" s="237"/>
      <c r="D48" s="237"/>
      <c r="E48" s="237"/>
      <c r="F48" s="239"/>
      <c r="G48" s="229"/>
      <c r="H48" s="232"/>
      <c r="I48" s="233"/>
      <c r="J48" s="229"/>
      <c r="K48" s="229"/>
      <c r="L48" s="229"/>
      <c r="M48" s="229"/>
      <c r="N48" s="229"/>
      <c r="O48" s="232"/>
      <c r="P48" s="233"/>
      <c r="Q48" s="232"/>
      <c r="R48" s="233"/>
    </row>
    <row r="49" spans="1:18" s="38" customFormat="1" ht="12.75">
      <c r="A49" s="111" t="s">
        <v>206</v>
      </c>
      <c r="B49" s="175" t="s">
        <v>432</v>
      </c>
      <c r="C49" s="237"/>
      <c r="D49" s="237"/>
      <c r="E49" s="237"/>
      <c r="F49" s="239"/>
      <c r="G49" s="229"/>
      <c r="H49" s="232"/>
      <c r="I49" s="233"/>
      <c r="J49" s="229"/>
      <c r="K49" s="229"/>
      <c r="L49" s="229"/>
      <c r="M49" s="229"/>
      <c r="N49" s="229"/>
      <c r="O49" s="232"/>
      <c r="P49" s="233"/>
      <c r="Q49" s="232"/>
      <c r="R49" s="233"/>
    </row>
    <row r="50" spans="1:18" s="38" customFormat="1" ht="12.75">
      <c r="A50" s="111" t="s">
        <v>214</v>
      </c>
      <c r="B50" s="175" t="s">
        <v>433</v>
      </c>
      <c r="C50" s="237"/>
      <c r="D50" s="237"/>
      <c r="E50" s="237"/>
      <c r="F50" s="239"/>
      <c r="G50" s="229"/>
      <c r="H50" s="232"/>
      <c r="I50" s="233"/>
      <c r="J50" s="229"/>
      <c r="K50" s="229"/>
      <c r="L50" s="229"/>
      <c r="M50" s="229"/>
      <c r="N50" s="229"/>
      <c r="O50" s="232"/>
      <c r="P50" s="233"/>
      <c r="Q50" s="232"/>
      <c r="R50" s="233"/>
    </row>
    <row r="51" spans="1:18" s="38" customFormat="1" ht="12.75">
      <c r="A51" s="111" t="s">
        <v>194</v>
      </c>
      <c r="B51" s="175">
        <v>5</v>
      </c>
      <c r="C51" s="237"/>
      <c r="D51" s="237"/>
      <c r="E51" s="237"/>
      <c r="F51" s="239"/>
      <c r="G51" s="229"/>
      <c r="H51" s="232"/>
      <c r="I51" s="233"/>
      <c r="J51" s="229"/>
      <c r="K51" s="229"/>
      <c r="L51" s="229"/>
      <c r="M51" s="229"/>
      <c r="N51" s="229"/>
      <c r="O51" s="232"/>
      <c r="P51" s="233"/>
      <c r="Q51" s="232"/>
      <c r="R51" s="233"/>
    </row>
    <row r="52" spans="1:18" s="38" customFormat="1" ht="12.75" customHeight="1">
      <c r="A52" s="44" t="s">
        <v>356</v>
      </c>
      <c r="B52" s="175">
        <v>2</v>
      </c>
      <c r="C52" s="111"/>
      <c r="D52" s="111"/>
      <c r="E52" s="111"/>
      <c r="F52" s="113"/>
      <c r="G52" s="104"/>
      <c r="H52" s="105"/>
      <c r="I52" s="106"/>
      <c r="J52" s="104"/>
      <c r="K52" s="104"/>
      <c r="L52" s="104"/>
      <c r="M52" s="104"/>
      <c r="N52" s="104"/>
      <c r="O52" s="105"/>
      <c r="P52" s="106"/>
      <c r="Q52" s="105"/>
      <c r="R52" s="106"/>
    </row>
    <row r="53" spans="1:18" s="38" customFormat="1" ht="12.75" customHeight="1">
      <c r="A53" s="44" t="s">
        <v>407</v>
      </c>
      <c r="B53" s="217" t="s">
        <v>469</v>
      </c>
      <c r="C53" s="147"/>
      <c r="D53" s="147"/>
      <c r="E53" s="147"/>
      <c r="F53" s="149"/>
      <c r="G53" s="141"/>
      <c r="H53" s="143"/>
      <c r="I53" s="144"/>
      <c r="J53" s="141"/>
      <c r="K53" s="141"/>
      <c r="L53" s="141"/>
      <c r="M53" s="141"/>
      <c r="N53" s="141"/>
      <c r="O53" s="143"/>
      <c r="P53" s="144"/>
      <c r="Q53" s="143"/>
      <c r="R53" s="144"/>
    </row>
    <row r="54" spans="1:18" s="38" customFormat="1" ht="12.75" customHeight="1" thickBot="1">
      <c r="A54" s="45" t="s">
        <v>357</v>
      </c>
      <c r="B54" s="148">
        <v>10</v>
      </c>
      <c r="C54" s="147"/>
      <c r="D54" s="147"/>
      <c r="E54" s="147"/>
      <c r="F54" s="149"/>
      <c r="G54" s="141"/>
      <c r="H54" s="143"/>
      <c r="I54" s="144"/>
      <c r="J54" s="141"/>
      <c r="K54" s="141"/>
      <c r="L54" s="141"/>
      <c r="M54" s="141"/>
      <c r="N54" s="141"/>
      <c r="O54" s="143"/>
      <c r="P54" s="144"/>
      <c r="Q54" s="143"/>
      <c r="R54" s="144"/>
    </row>
    <row r="55" spans="1:18" s="38" customFormat="1" ht="12.75">
      <c r="A55" s="70" t="s">
        <v>217</v>
      </c>
      <c r="B55" s="216">
        <v>100</v>
      </c>
      <c r="C55" s="236">
        <v>9</v>
      </c>
      <c r="D55" s="236">
        <v>10.87</v>
      </c>
      <c r="E55" s="236">
        <v>10.33</v>
      </c>
      <c r="F55" s="238">
        <v>176.67</v>
      </c>
      <c r="G55" s="228">
        <v>7</v>
      </c>
      <c r="H55" s="230">
        <v>14.8</v>
      </c>
      <c r="I55" s="231"/>
      <c r="J55" s="228">
        <v>0</v>
      </c>
      <c r="K55" s="228">
        <v>1</v>
      </c>
      <c r="L55" s="228">
        <v>0.4</v>
      </c>
      <c r="M55" s="228">
        <v>0.13</v>
      </c>
      <c r="N55" s="228">
        <v>1.6</v>
      </c>
      <c r="O55" s="230">
        <v>0.53</v>
      </c>
      <c r="P55" s="231"/>
      <c r="Q55" s="285"/>
      <c r="R55" s="286"/>
    </row>
    <row r="56" spans="1:18" s="38" customFormat="1" ht="12.75">
      <c r="A56" s="111" t="s">
        <v>218</v>
      </c>
      <c r="B56" s="109">
        <v>143</v>
      </c>
      <c r="C56" s="237"/>
      <c r="D56" s="237"/>
      <c r="E56" s="237"/>
      <c r="F56" s="239"/>
      <c r="G56" s="229"/>
      <c r="H56" s="232"/>
      <c r="I56" s="233"/>
      <c r="J56" s="229"/>
      <c r="K56" s="229"/>
      <c r="L56" s="229"/>
      <c r="M56" s="229"/>
      <c r="N56" s="229"/>
      <c r="O56" s="232"/>
      <c r="P56" s="233"/>
      <c r="Q56" s="287"/>
      <c r="R56" s="288"/>
    </row>
    <row r="57" spans="1:18" s="38" customFormat="1" ht="13.5" thickBot="1">
      <c r="A57" s="112" t="s">
        <v>219</v>
      </c>
      <c r="B57" s="110">
        <v>2</v>
      </c>
      <c r="C57" s="242"/>
      <c r="D57" s="242"/>
      <c r="E57" s="242"/>
      <c r="F57" s="243"/>
      <c r="G57" s="235"/>
      <c r="H57" s="244"/>
      <c r="I57" s="234"/>
      <c r="J57" s="235"/>
      <c r="K57" s="235"/>
      <c r="L57" s="235"/>
      <c r="M57" s="235"/>
      <c r="N57" s="235"/>
      <c r="O57" s="244"/>
      <c r="P57" s="234"/>
      <c r="Q57" s="289"/>
      <c r="R57" s="290"/>
    </row>
    <row r="58" spans="1:18" s="38" customFormat="1" ht="12.75">
      <c r="A58" s="70" t="s">
        <v>220</v>
      </c>
      <c r="B58" s="216">
        <v>200</v>
      </c>
      <c r="C58" s="236">
        <v>3.23</v>
      </c>
      <c r="D58" s="236">
        <v>10.88</v>
      </c>
      <c r="E58" s="236">
        <v>22</v>
      </c>
      <c r="F58" s="238">
        <v>201</v>
      </c>
      <c r="G58" s="228">
        <v>170.4</v>
      </c>
      <c r="H58" s="230">
        <v>16.649999999999999</v>
      </c>
      <c r="I58" s="231"/>
      <c r="J58" s="228">
        <v>110.03</v>
      </c>
      <c r="K58" s="228">
        <v>0.68</v>
      </c>
      <c r="L58" s="228">
        <v>5.2999999999999999E-2</v>
      </c>
      <c r="M58" s="228">
        <v>0.26</v>
      </c>
      <c r="N58" s="228">
        <v>1.52</v>
      </c>
      <c r="O58" s="228">
        <v>0.27</v>
      </c>
      <c r="P58" s="230"/>
      <c r="Q58" s="295"/>
      <c r="R58" s="231"/>
    </row>
    <row r="59" spans="1:18" s="38" customFormat="1" ht="12.75">
      <c r="A59" s="147" t="s">
        <v>565</v>
      </c>
      <c r="B59" s="163" t="s">
        <v>626</v>
      </c>
      <c r="C59" s="237"/>
      <c r="D59" s="237"/>
      <c r="E59" s="237"/>
      <c r="F59" s="239"/>
      <c r="G59" s="229"/>
      <c r="H59" s="232"/>
      <c r="I59" s="233"/>
      <c r="J59" s="229"/>
      <c r="K59" s="229"/>
      <c r="L59" s="229"/>
      <c r="M59" s="229"/>
      <c r="N59" s="229"/>
      <c r="O59" s="229"/>
      <c r="P59" s="232"/>
      <c r="Q59" s="296"/>
      <c r="R59" s="233"/>
    </row>
    <row r="60" spans="1:18" s="38" customFormat="1" ht="12.75">
      <c r="A60" s="111" t="s">
        <v>222</v>
      </c>
      <c r="B60" s="109">
        <v>31.6</v>
      </c>
      <c r="C60" s="237"/>
      <c r="D60" s="237"/>
      <c r="E60" s="237"/>
      <c r="F60" s="239"/>
      <c r="G60" s="229"/>
      <c r="H60" s="232"/>
      <c r="I60" s="233"/>
      <c r="J60" s="229"/>
      <c r="K60" s="229"/>
      <c r="L60" s="229"/>
      <c r="M60" s="229"/>
      <c r="N60" s="229"/>
      <c r="O60" s="229"/>
      <c r="P60" s="232"/>
      <c r="Q60" s="296"/>
      <c r="R60" s="233"/>
    </row>
    <row r="61" spans="1:18" s="38" customFormat="1" ht="13.5" thickBot="1">
      <c r="A61" s="147" t="s">
        <v>223</v>
      </c>
      <c r="B61" s="163">
        <v>7</v>
      </c>
      <c r="C61" s="237"/>
      <c r="D61" s="237"/>
      <c r="E61" s="237"/>
      <c r="F61" s="239"/>
      <c r="G61" s="229"/>
      <c r="H61" s="232"/>
      <c r="I61" s="233"/>
      <c r="J61" s="229"/>
      <c r="K61" s="229"/>
      <c r="L61" s="229"/>
      <c r="M61" s="229"/>
      <c r="N61" s="229"/>
      <c r="O61" s="235"/>
      <c r="P61" s="244"/>
      <c r="Q61" s="297"/>
      <c r="R61" s="234"/>
    </row>
    <row r="62" spans="1:18" s="38" customFormat="1" ht="13.5" thickBot="1">
      <c r="A62" s="148" t="s">
        <v>438</v>
      </c>
      <c r="B62" s="148">
        <v>2</v>
      </c>
      <c r="C62" s="148"/>
      <c r="D62" s="148"/>
      <c r="E62" s="148"/>
      <c r="F62" s="150"/>
      <c r="G62" s="142"/>
      <c r="H62" s="107"/>
      <c r="I62" s="108"/>
      <c r="J62" s="142"/>
      <c r="K62" s="142"/>
      <c r="L62" s="142"/>
      <c r="M62" s="142"/>
      <c r="N62" s="142"/>
      <c r="O62" s="108"/>
      <c r="P62" s="107"/>
      <c r="Q62" s="117"/>
      <c r="R62" s="108"/>
    </row>
    <row r="63" spans="1:18" s="38" customFormat="1" ht="12.75">
      <c r="A63" s="70" t="s">
        <v>544</v>
      </c>
      <c r="B63" s="216">
        <v>50</v>
      </c>
      <c r="C63" s="236">
        <v>3.23</v>
      </c>
      <c r="D63" s="236">
        <v>10.88</v>
      </c>
      <c r="E63" s="236">
        <v>22</v>
      </c>
      <c r="F63" s="238">
        <v>201</v>
      </c>
      <c r="G63" s="228">
        <v>170.4</v>
      </c>
      <c r="H63" s="230">
        <v>16.649999999999999</v>
      </c>
      <c r="I63" s="231"/>
      <c r="J63" s="228">
        <v>110.03</v>
      </c>
      <c r="K63" s="228">
        <v>0.68</v>
      </c>
      <c r="L63" s="228">
        <v>5.2999999999999999E-2</v>
      </c>
      <c r="M63" s="228">
        <v>0.26</v>
      </c>
      <c r="N63" s="228">
        <v>1.52</v>
      </c>
      <c r="O63" s="228">
        <v>0.27</v>
      </c>
      <c r="P63" s="230"/>
      <c r="Q63" s="295"/>
      <c r="R63" s="231"/>
    </row>
    <row r="64" spans="1:18" s="38" customFormat="1" ht="12.75">
      <c r="A64" s="147" t="s">
        <v>574</v>
      </c>
      <c r="B64" s="109">
        <v>2.25</v>
      </c>
      <c r="C64" s="237"/>
      <c r="D64" s="237"/>
      <c r="E64" s="237"/>
      <c r="F64" s="239"/>
      <c r="G64" s="229"/>
      <c r="H64" s="232"/>
      <c r="I64" s="233"/>
      <c r="J64" s="229"/>
      <c r="K64" s="229"/>
      <c r="L64" s="229"/>
      <c r="M64" s="229"/>
      <c r="N64" s="229"/>
      <c r="O64" s="229"/>
      <c r="P64" s="232"/>
      <c r="Q64" s="296"/>
      <c r="R64" s="233"/>
    </row>
    <row r="65" spans="1:20" s="38" customFormat="1" ht="12.75">
      <c r="A65" s="147" t="s">
        <v>575</v>
      </c>
      <c r="B65" s="109">
        <v>2.25</v>
      </c>
      <c r="C65" s="237"/>
      <c r="D65" s="237"/>
      <c r="E65" s="237"/>
      <c r="F65" s="239"/>
      <c r="G65" s="229"/>
      <c r="H65" s="232"/>
      <c r="I65" s="233"/>
      <c r="J65" s="229"/>
      <c r="K65" s="229"/>
      <c r="L65" s="229"/>
      <c r="M65" s="229"/>
      <c r="N65" s="229"/>
      <c r="O65" s="229"/>
      <c r="P65" s="232"/>
      <c r="Q65" s="296"/>
      <c r="R65" s="233"/>
    </row>
    <row r="66" spans="1:20" s="38" customFormat="1" ht="13.5" thickBot="1">
      <c r="A66" s="44" t="s">
        <v>545</v>
      </c>
      <c r="B66" s="163">
        <v>45</v>
      </c>
      <c r="C66" s="237"/>
      <c r="D66" s="237"/>
      <c r="E66" s="237"/>
      <c r="F66" s="239"/>
      <c r="G66" s="229"/>
      <c r="H66" s="232"/>
      <c r="I66" s="234"/>
      <c r="J66" s="229"/>
      <c r="K66" s="229"/>
      <c r="L66" s="229"/>
      <c r="M66" s="229"/>
      <c r="N66" s="229"/>
      <c r="O66" s="235"/>
      <c r="P66" s="244"/>
      <c r="Q66" s="297"/>
      <c r="R66" s="234"/>
    </row>
    <row r="67" spans="1:20" s="38" customFormat="1" ht="13.5" thickBot="1">
      <c r="A67" s="44" t="s">
        <v>546</v>
      </c>
      <c r="B67" s="217" t="s">
        <v>457</v>
      </c>
      <c r="C67" s="163"/>
      <c r="D67" s="147"/>
      <c r="E67" s="147"/>
      <c r="F67" s="149"/>
      <c r="G67" s="141"/>
      <c r="H67" s="174"/>
      <c r="I67" s="108"/>
      <c r="J67" s="141"/>
      <c r="K67" s="141"/>
      <c r="L67" s="141"/>
      <c r="M67" s="141"/>
      <c r="N67" s="141"/>
      <c r="O67" s="108"/>
      <c r="P67" s="107"/>
      <c r="Q67" s="117"/>
      <c r="R67" s="108"/>
      <c r="T67" s="57"/>
    </row>
    <row r="68" spans="1:20" s="38" customFormat="1" ht="13.5" thickBot="1">
      <c r="A68" s="44" t="s">
        <v>547</v>
      </c>
      <c r="B68" s="217" t="s">
        <v>458</v>
      </c>
      <c r="C68" s="147"/>
      <c r="D68" s="147"/>
      <c r="E68" s="147"/>
      <c r="F68" s="149"/>
      <c r="G68" s="141"/>
      <c r="H68" s="174"/>
      <c r="I68" s="108"/>
      <c r="J68" s="141"/>
      <c r="K68" s="141"/>
      <c r="L68" s="141"/>
      <c r="M68" s="141"/>
      <c r="N68" s="141"/>
      <c r="O68" s="108"/>
      <c r="P68" s="107"/>
      <c r="Q68" s="117"/>
      <c r="R68" s="108"/>
    </row>
    <row r="69" spans="1:20" s="38" customFormat="1" ht="13.5" thickBot="1">
      <c r="A69" s="44" t="s">
        <v>548</v>
      </c>
      <c r="B69" s="147">
        <v>7.5</v>
      </c>
      <c r="C69" s="147"/>
      <c r="D69" s="163"/>
      <c r="E69" s="147"/>
      <c r="F69" s="149"/>
      <c r="G69" s="141"/>
      <c r="H69" s="174"/>
      <c r="I69" s="108"/>
      <c r="J69" s="141"/>
      <c r="K69" s="141"/>
      <c r="L69" s="141"/>
      <c r="M69" s="141"/>
      <c r="N69" s="141"/>
      <c r="O69" s="108"/>
      <c r="P69" s="107"/>
      <c r="Q69" s="117"/>
      <c r="R69" s="108"/>
    </row>
    <row r="70" spans="1:20" s="38" customFormat="1" ht="13.5" thickBot="1">
      <c r="A70" s="44" t="s">
        <v>549</v>
      </c>
      <c r="B70" s="147">
        <v>0.75</v>
      </c>
      <c r="C70" s="147"/>
      <c r="D70" s="147"/>
      <c r="E70" s="147"/>
      <c r="F70" s="149"/>
      <c r="G70" s="141"/>
      <c r="H70" s="143"/>
      <c r="I70" s="108"/>
      <c r="J70" s="141"/>
      <c r="K70" s="141"/>
      <c r="L70" s="141"/>
      <c r="M70" s="141"/>
      <c r="N70" s="141"/>
      <c r="O70" s="108"/>
      <c r="P70" s="107"/>
      <c r="Q70" s="117"/>
      <c r="R70" s="108"/>
    </row>
    <row r="71" spans="1:20" s="38" customFormat="1" ht="13.5" thickBot="1">
      <c r="A71" s="44" t="s">
        <v>550</v>
      </c>
      <c r="B71" s="147">
        <v>0.5</v>
      </c>
      <c r="C71" s="147"/>
      <c r="D71" s="147"/>
      <c r="E71" s="147"/>
      <c r="F71" s="149"/>
      <c r="G71" s="141"/>
      <c r="H71" s="143"/>
      <c r="I71" s="108"/>
      <c r="J71" s="141"/>
      <c r="K71" s="141"/>
      <c r="L71" s="141"/>
      <c r="M71" s="141"/>
      <c r="N71" s="141"/>
      <c r="O71" s="108"/>
      <c r="P71" s="107"/>
      <c r="Q71" s="117"/>
      <c r="R71" s="108"/>
    </row>
    <row r="72" spans="1:20" s="38" customFormat="1" ht="13.5" thickBot="1">
      <c r="A72" s="45" t="s">
        <v>551</v>
      </c>
      <c r="B72" s="148">
        <v>0.5</v>
      </c>
      <c r="C72" s="148"/>
      <c r="D72" s="148"/>
      <c r="E72" s="148"/>
      <c r="F72" s="150"/>
      <c r="G72" s="142"/>
      <c r="H72" s="145"/>
      <c r="I72" s="108"/>
      <c r="J72" s="142"/>
      <c r="K72" s="142"/>
      <c r="L72" s="142"/>
      <c r="M72" s="142"/>
      <c r="N72" s="142"/>
      <c r="O72" s="108"/>
      <c r="P72" s="107"/>
      <c r="Q72" s="117"/>
      <c r="R72" s="108"/>
    </row>
    <row r="73" spans="1:20" s="38" customFormat="1" ht="13.5" thickBot="1">
      <c r="A73" s="112" t="s">
        <v>224</v>
      </c>
      <c r="B73" s="218">
        <v>200</v>
      </c>
      <c r="C73" s="110">
        <v>1</v>
      </c>
      <c r="D73" s="110">
        <v>0</v>
      </c>
      <c r="E73" s="110">
        <v>21.2</v>
      </c>
      <c r="F73" s="108">
        <v>88</v>
      </c>
      <c r="G73" s="108">
        <v>14</v>
      </c>
      <c r="H73" s="245">
        <v>2.8</v>
      </c>
      <c r="I73" s="246"/>
      <c r="J73" s="108">
        <v>14</v>
      </c>
      <c r="K73" s="108">
        <v>8</v>
      </c>
      <c r="L73" s="108">
        <v>0.02</v>
      </c>
      <c r="M73" s="108">
        <v>0.2</v>
      </c>
      <c r="N73" s="108">
        <v>4</v>
      </c>
      <c r="O73" s="108">
        <v>0</v>
      </c>
      <c r="P73" s="240"/>
      <c r="Q73" s="298"/>
      <c r="R73" s="241"/>
    </row>
    <row r="74" spans="1:20" s="38" customFormat="1" ht="13.5" thickBot="1">
      <c r="A74" s="112" t="s">
        <v>225</v>
      </c>
      <c r="B74" s="218">
        <v>90</v>
      </c>
      <c r="C74" s="110">
        <v>7.1</v>
      </c>
      <c r="D74" s="110">
        <v>0.92</v>
      </c>
      <c r="E74" s="110">
        <v>43.43</v>
      </c>
      <c r="F74" s="108">
        <v>211.5</v>
      </c>
      <c r="G74" s="108">
        <v>127.8</v>
      </c>
      <c r="H74" s="245">
        <v>3.11</v>
      </c>
      <c r="I74" s="246"/>
      <c r="J74" s="108">
        <v>139.5</v>
      </c>
      <c r="K74" s="108">
        <v>43.2</v>
      </c>
      <c r="L74" s="108">
        <v>0.03</v>
      </c>
      <c r="M74" s="108">
        <v>0.28999999999999998</v>
      </c>
      <c r="N74" s="108">
        <v>0.18</v>
      </c>
      <c r="O74" s="108">
        <v>0</v>
      </c>
      <c r="P74" s="245"/>
      <c r="Q74" s="299"/>
      <c r="R74" s="246"/>
    </row>
    <row r="75" spans="1:20" s="38" customFormat="1" ht="13.5" thickBot="1">
      <c r="A75" s="148" t="s">
        <v>573</v>
      </c>
      <c r="B75" s="218">
        <v>260</v>
      </c>
      <c r="C75" s="110">
        <v>6.67</v>
      </c>
      <c r="D75" s="110">
        <v>5.75</v>
      </c>
      <c r="E75" s="110">
        <v>57</v>
      </c>
      <c r="F75" s="108">
        <v>308.2</v>
      </c>
      <c r="G75" s="108">
        <v>250.47</v>
      </c>
      <c r="H75" s="108">
        <v>2.0699999999999998</v>
      </c>
      <c r="I75" s="108">
        <v>186.3</v>
      </c>
      <c r="J75" s="108">
        <v>28.98</v>
      </c>
      <c r="K75" s="108">
        <v>0.04</v>
      </c>
      <c r="L75" s="108">
        <v>0.1</v>
      </c>
      <c r="M75" s="108">
        <v>2.0699999999999998</v>
      </c>
      <c r="N75" s="110">
        <v>0</v>
      </c>
      <c r="O75" s="110"/>
    </row>
    <row r="76" spans="1:20" s="38" customFormat="1" ht="13.5" thickBot="1">
      <c r="A76" s="112" t="s">
        <v>226</v>
      </c>
      <c r="B76" s="218">
        <v>200</v>
      </c>
      <c r="C76" s="110">
        <v>5.13</v>
      </c>
      <c r="D76" s="110">
        <v>1.88</v>
      </c>
      <c r="E76" s="110">
        <v>7.38</v>
      </c>
      <c r="F76" s="108">
        <v>71.25</v>
      </c>
      <c r="G76" s="108">
        <v>155</v>
      </c>
      <c r="H76" s="245">
        <v>0.12</v>
      </c>
      <c r="I76" s="246"/>
      <c r="J76" s="108">
        <v>118.75</v>
      </c>
      <c r="K76" s="108">
        <v>18.75</v>
      </c>
      <c r="L76" s="108">
        <v>0.04</v>
      </c>
      <c r="M76" s="108">
        <v>0</v>
      </c>
      <c r="N76" s="108">
        <v>0.7</v>
      </c>
      <c r="O76" s="108">
        <v>11</v>
      </c>
      <c r="P76" s="245"/>
      <c r="Q76" s="299"/>
      <c r="R76" s="246"/>
    </row>
    <row r="77" spans="1:20" s="86" customFormat="1" ht="12.75">
      <c r="A77" s="300" t="s">
        <v>203</v>
      </c>
      <c r="B77" s="302"/>
      <c r="C77" s="120">
        <f>C38+C45+C55+C58+C73+C76</f>
        <v>35.56</v>
      </c>
      <c r="D77" s="304">
        <f>D38+D45+D55+D58+D73+D76</f>
        <v>42.330000000000005</v>
      </c>
      <c r="E77" s="304">
        <f>E38+E45+E55+E58+E73+E74+E76</f>
        <v>136.63999999999999</v>
      </c>
      <c r="F77" s="306">
        <f>F38+F45+F55+F58+F73+F74+F76</f>
        <v>1125.1199999999999</v>
      </c>
      <c r="G77" s="308">
        <f>G38+G45+G55+G58+G73+G74+G76</f>
        <v>605.54999999999995</v>
      </c>
      <c r="H77" s="316">
        <f>H38+H45+H55+H58+H73+H74+H76</f>
        <v>85.28</v>
      </c>
      <c r="I77" s="317"/>
      <c r="J77" s="308">
        <f>J38+J45+J55+J58+J73+J74+J76</f>
        <v>415.63</v>
      </c>
      <c r="K77" s="308">
        <f>K38+K45+K55+K58+K73+K76</f>
        <v>31.28</v>
      </c>
      <c r="L77" s="308">
        <f>L38+L45+L55+L58+L73+L74+L76</f>
        <v>0.63300000000000012</v>
      </c>
      <c r="M77" s="308">
        <f>M38+M45+M55+M58+M73+M74+M76</f>
        <v>0.96</v>
      </c>
      <c r="N77" s="308">
        <f>N38+N45+N55+N58+N73+N74+N76</f>
        <v>25</v>
      </c>
      <c r="O77" s="308">
        <f>O38+O45+O55+O58+O73+O74+O76</f>
        <v>12.938000000000001</v>
      </c>
      <c r="P77" s="310"/>
      <c r="Q77" s="311"/>
      <c r="R77" s="312"/>
    </row>
    <row r="78" spans="1:20" s="86" customFormat="1" ht="0.75" customHeight="1" thickBot="1">
      <c r="A78" s="301"/>
      <c r="B78" s="303"/>
      <c r="C78" s="115"/>
      <c r="D78" s="305"/>
      <c r="E78" s="305"/>
      <c r="F78" s="307"/>
      <c r="G78" s="309"/>
      <c r="H78" s="318"/>
      <c r="I78" s="319"/>
      <c r="J78" s="309"/>
      <c r="K78" s="309"/>
      <c r="L78" s="309"/>
      <c r="M78" s="309"/>
      <c r="N78" s="309"/>
      <c r="O78" s="309"/>
      <c r="P78" s="313"/>
      <c r="Q78" s="314"/>
      <c r="R78" s="315"/>
    </row>
    <row r="79" spans="1:20" s="38" customFormat="1" ht="13.5" thickBot="1">
      <c r="A79" s="103" t="s">
        <v>227</v>
      </c>
      <c r="B79" s="110"/>
      <c r="C79" s="110"/>
      <c r="D79" s="110"/>
      <c r="E79" s="110"/>
      <c r="F79" s="108"/>
      <c r="G79" s="108"/>
      <c r="H79" s="245"/>
      <c r="I79" s="246"/>
      <c r="J79" s="108"/>
      <c r="K79" s="108"/>
      <c r="L79" s="108"/>
      <c r="M79" s="108"/>
      <c r="N79" s="108"/>
      <c r="O79" s="108"/>
      <c r="P79" s="245"/>
      <c r="Q79" s="299"/>
      <c r="R79" s="246"/>
    </row>
    <row r="80" spans="1:20" s="38" customFormat="1" ht="12.75">
      <c r="A80" s="70" t="s">
        <v>228</v>
      </c>
      <c r="B80" s="216">
        <v>50</v>
      </c>
      <c r="C80" s="236">
        <v>5.6</v>
      </c>
      <c r="D80" s="236">
        <v>9.9</v>
      </c>
      <c r="E80" s="236">
        <v>45.7</v>
      </c>
      <c r="F80" s="238">
        <v>295.5</v>
      </c>
      <c r="G80" s="228">
        <v>14.85</v>
      </c>
      <c r="H80" s="230">
        <v>0</v>
      </c>
      <c r="I80" s="231"/>
      <c r="J80" s="228">
        <v>0</v>
      </c>
      <c r="K80" s="228">
        <v>0.98</v>
      </c>
      <c r="L80" s="228">
        <v>0.09</v>
      </c>
      <c r="M80" s="228">
        <v>0.04</v>
      </c>
      <c r="N80" s="228">
        <v>0</v>
      </c>
      <c r="O80" s="228">
        <v>0</v>
      </c>
      <c r="P80" s="230"/>
      <c r="Q80" s="295"/>
      <c r="R80" s="231"/>
    </row>
    <row r="81" spans="1:19" s="38" customFormat="1" ht="12.75">
      <c r="A81" s="111" t="s">
        <v>229</v>
      </c>
      <c r="B81" s="109">
        <v>33.5</v>
      </c>
      <c r="C81" s="237"/>
      <c r="D81" s="237"/>
      <c r="E81" s="237"/>
      <c r="F81" s="239"/>
      <c r="G81" s="229"/>
      <c r="H81" s="232"/>
      <c r="I81" s="233"/>
      <c r="J81" s="229"/>
      <c r="K81" s="229"/>
      <c r="L81" s="229"/>
      <c r="M81" s="229"/>
      <c r="N81" s="229"/>
      <c r="O81" s="229"/>
      <c r="P81" s="232"/>
      <c r="Q81" s="296"/>
      <c r="R81" s="233"/>
    </row>
    <row r="82" spans="1:19" s="38" customFormat="1" ht="12.75">
      <c r="A82" s="111" t="s">
        <v>9</v>
      </c>
      <c r="B82" s="109">
        <v>7</v>
      </c>
      <c r="C82" s="237"/>
      <c r="D82" s="237"/>
      <c r="E82" s="237"/>
      <c r="F82" s="239"/>
      <c r="G82" s="229"/>
      <c r="H82" s="232"/>
      <c r="I82" s="233"/>
      <c r="J82" s="229"/>
      <c r="K82" s="229"/>
      <c r="L82" s="229"/>
      <c r="M82" s="229"/>
      <c r="N82" s="229"/>
      <c r="O82" s="229"/>
      <c r="P82" s="232"/>
      <c r="Q82" s="296"/>
      <c r="R82" s="233"/>
    </row>
    <row r="83" spans="1:19" s="38" customFormat="1" ht="12.75">
      <c r="A83" s="111" t="s">
        <v>194</v>
      </c>
      <c r="B83" s="109">
        <v>7</v>
      </c>
      <c r="C83" s="237"/>
      <c r="D83" s="237"/>
      <c r="E83" s="237"/>
      <c r="F83" s="239"/>
      <c r="G83" s="229"/>
      <c r="H83" s="232"/>
      <c r="I83" s="233"/>
      <c r="J83" s="229"/>
      <c r="K83" s="229"/>
      <c r="L83" s="229"/>
      <c r="M83" s="229"/>
      <c r="N83" s="229"/>
      <c r="O83" s="229"/>
      <c r="P83" s="232"/>
      <c r="Q83" s="296"/>
      <c r="R83" s="233"/>
    </row>
    <row r="84" spans="1:19" s="38" customFormat="1" ht="12.75">
      <c r="A84" s="111" t="s">
        <v>230</v>
      </c>
      <c r="B84" s="109">
        <v>0.95</v>
      </c>
      <c r="C84" s="237"/>
      <c r="D84" s="237"/>
      <c r="E84" s="237"/>
      <c r="F84" s="239"/>
      <c r="G84" s="229"/>
      <c r="H84" s="232"/>
      <c r="I84" s="233"/>
      <c r="J84" s="229"/>
      <c r="K84" s="229"/>
      <c r="L84" s="229"/>
      <c r="M84" s="229"/>
      <c r="N84" s="229"/>
      <c r="O84" s="229"/>
      <c r="P84" s="232"/>
      <c r="Q84" s="296"/>
      <c r="R84" s="233"/>
    </row>
    <row r="85" spans="1:19" s="38" customFormat="1" ht="12.75">
      <c r="A85" s="111" t="s">
        <v>231</v>
      </c>
      <c r="B85" s="109">
        <v>0.3</v>
      </c>
      <c r="C85" s="237"/>
      <c r="D85" s="237"/>
      <c r="E85" s="237"/>
      <c r="F85" s="239"/>
      <c r="G85" s="229"/>
      <c r="H85" s="232"/>
      <c r="I85" s="233"/>
      <c r="J85" s="229"/>
      <c r="K85" s="229"/>
      <c r="L85" s="229"/>
      <c r="M85" s="229"/>
      <c r="N85" s="229"/>
      <c r="O85" s="229"/>
      <c r="P85" s="232"/>
      <c r="Q85" s="296"/>
      <c r="R85" s="233"/>
    </row>
    <row r="86" spans="1:19" s="38" customFormat="1" ht="13.5" thickBot="1">
      <c r="A86" s="112" t="s">
        <v>517</v>
      </c>
      <c r="B86" s="110">
        <v>0.85</v>
      </c>
      <c r="C86" s="242"/>
      <c r="D86" s="242"/>
      <c r="E86" s="242"/>
      <c r="F86" s="243"/>
      <c r="G86" s="235"/>
      <c r="H86" s="244"/>
      <c r="I86" s="234"/>
      <c r="J86" s="235"/>
      <c r="K86" s="235"/>
      <c r="L86" s="235"/>
      <c r="M86" s="235"/>
      <c r="N86" s="235"/>
      <c r="O86" s="235"/>
      <c r="P86" s="244"/>
      <c r="Q86" s="297"/>
      <c r="R86" s="234"/>
    </row>
    <row r="87" spans="1:19" s="38" customFormat="1" ht="12.75">
      <c r="A87" s="70" t="s">
        <v>232</v>
      </c>
      <c r="B87" s="216">
        <v>200</v>
      </c>
      <c r="C87" s="320">
        <v>4.43</v>
      </c>
      <c r="D87" s="236">
        <v>5.0999999999999996</v>
      </c>
      <c r="E87" s="236">
        <v>7.43</v>
      </c>
      <c r="F87" s="238">
        <v>92.25</v>
      </c>
      <c r="G87" s="228">
        <v>81.680000000000007</v>
      </c>
      <c r="H87" s="230">
        <v>9.4499999999999993</v>
      </c>
      <c r="I87" s="231"/>
      <c r="J87" s="228">
        <v>60.75</v>
      </c>
      <c r="K87" s="228">
        <v>0.67500000000000004</v>
      </c>
      <c r="L87" s="228">
        <v>0.03</v>
      </c>
      <c r="M87" s="228">
        <v>0</v>
      </c>
      <c r="N87" s="228">
        <v>0.68</v>
      </c>
      <c r="O87" s="228">
        <v>8.0000000000000002E-3</v>
      </c>
      <c r="P87" s="230"/>
      <c r="Q87" s="295"/>
      <c r="R87" s="231"/>
    </row>
    <row r="88" spans="1:19" s="38" customFormat="1" ht="13.5" thickBot="1">
      <c r="A88" s="112" t="s">
        <v>416</v>
      </c>
      <c r="B88" s="110">
        <v>211</v>
      </c>
      <c r="C88" s="321"/>
      <c r="D88" s="242"/>
      <c r="E88" s="242"/>
      <c r="F88" s="243"/>
      <c r="G88" s="235"/>
      <c r="H88" s="244"/>
      <c r="I88" s="234"/>
      <c r="J88" s="235"/>
      <c r="K88" s="235"/>
      <c r="L88" s="235"/>
      <c r="M88" s="235"/>
      <c r="N88" s="235"/>
      <c r="O88" s="235"/>
      <c r="P88" s="244"/>
      <c r="Q88" s="297"/>
      <c r="R88" s="234"/>
    </row>
    <row r="89" spans="1:19" s="38" customFormat="1" ht="13.5" thickBot="1">
      <c r="A89" s="103" t="s">
        <v>203</v>
      </c>
      <c r="B89" s="110"/>
      <c r="C89" s="98">
        <f>C80+C87</f>
        <v>10.029999999999999</v>
      </c>
      <c r="D89" s="98">
        <f>D80+D87</f>
        <v>15</v>
      </c>
      <c r="E89" s="98">
        <f>E80+E87</f>
        <v>53.13</v>
      </c>
      <c r="F89" s="99">
        <f>F80+F87</f>
        <v>387.75</v>
      </c>
      <c r="G89" s="99">
        <f>G80+G87</f>
        <v>96.53</v>
      </c>
      <c r="H89" s="322">
        <f t="shared" ref="H89" si="1">H80+H87</f>
        <v>9.4499999999999993</v>
      </c>
      <c r="I89" s="323"/>
      <c r="J89" s="99">
        <f t="shared" ref="J89:O89" si="2">J80+J87</f>
        <v>60.75</v>
      </c>
      <c r="K89" s="99">
        <f t="shared" si="2"/>
        <v>1.655</v>
      </c>
      <c r="L89" s="99">
        <f t="shared" si="2"/>
        <v>0.12</v>
      </c>
      <c r="M89" s="99">
        <f t="shared" si="2"/>
        <v>0.04</v>
      </c>
      <c r="N89" s="99">
        <f t="shared" si="2"/>
        <v>0.68</v>
      </c>
      <c r="O89" s="99">
        <f t="shared" si="2"/>
        <v>8.0000000000000002E-3</v>
      </c>
      <c r="P89" s="240"/>
      <c r="Q89" s="298"/>
      <c r="R89" s="241"/>
    </row>
    <row r="90" spans="1:19" s="38" customFormat="1" ht="13.5" thickBot="1">
      <c r="A90" s="121" t="s">
        <v>233</v>
      </c>
      <c r="B90" s="123"/>
      <c r="C90" s="115">
        <f>C36+C77+C89</f>
        <v>74.62</v>
      </c>
      <c r="D90" s="115">
        <f>D36+D89</f>
        <v>42.64</v>
      </c>
      <c r="E90" s="115">
        <f>E36+E77+E89</f>
        <v>255.80999999999997</v>
      </c>
      <c r="F90" s="116">
        <f>F36+F77+F89</f>
        <v>2103.84</v>
      </c>
      <c r="G90" s="116">
        <f>G36+G77+G89</f>
        <v>967.4899999999999</v>
      </c>
      <c r="H90" s="291">
        <f>H36+H77+H89</f>
        <v>123.24</v>
      </c>
      <c r="I90" s="292"/>
      <c r="J90" s="116">
        <f t="shared" ref="J90:O90" si="3">J36+J77+J89</f>
        <v>734.25</v>
      </c>
      <c r="K90" s="116">
        <f t="shared" si="3"/>
        <v>73.475000000000009</v>
      </c>
      <c r="L90" s="116">
        <f t="shared" si="3"/>
        <v>0.97300000000000009</v>
      </c>
      <c r="M90" s="116">
        <f t="shared" si="3"/>
        <v>1.54</v>
      </c>
      <c r="N90" s="116">
        <f t="shared" si="3"/>
        <v>28.64</v>
      </c>
      <c r="O90" s="116">
        <f t="shared" si="3"/>
        <v>13.166</v>
      </c>
      <c r="P90" s="293"/>
      <c r="Q90" s="324"/>
      <c r="R90" s="294"/>
    </row>
    <row r="91" spans="1:19" s="31" customFormat="1" ht="15.75">
      <c r="A91" s="67"/>
      <c r="B91" s="68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7"/>
      <c r="Q91" s="67"/>
      <c r="R91" s="67"/>
      <c r="S91" s="66"/>
    </row>
    <row r="92" spans="1:19" s="31" customFormat="1" ht="11.25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3"/>
      <c r="Q92" s="33"/>
      <c r="R92" s="33"/>
    </row>
  </sheetData>
  <mergeCells count="224">
    <mergeCell ref="H89:I89"/>
    <mergeCell ref="P89:R89"/>
    <mergeCell ref="H90:I90"/>
    <mergeCell ref="P90:R90"/>
    <mergeCell ref="K87:K88"/>
    <mergeCell ref="L87:L88"/>
    <mergeCell ref="M87:M88"/>
    <mergeCell ref="N87:N88"/>
    <mergeCell ref="O87:O88"/>
    <mergeCell ref="P87:R88"/>
    <mergeCell ref="C87:C88"/>
    <mergeCell ref="D87:D88"/>
    <mergeCell ref="E87:E88"/>
    <mergeCell ref="F87:F88"/>
    <mergeCell ref="G87:G88"/>
    <mergeCell ref="H87:I88"/>
    <mergeCell ref="J87:J88"/>
    <mergeCell ref="J80:J86"/>
    <mergeCell ref="K80:K86"/>
    <mergeCell ref="H79:I79"/>
    <mergeCell ref="P79:R79"/>
    <mergeCell ref="C80:C86"/>
    <mergeCell ref="D80:D86"/>
    <mergeCell ref="E80:E86"/>
    <mergeCell ref="F80:F86"/>
    <mergeCell ref="G80:G86"/>
    <mergeCell ref="H80:I86"/>
    <mergeCell ref="H77:I78"/>
    <mergeCell ref="J77:J78"/>
    <mergeCell ref="K77:K78"/>
    <mergeCell ref="L77:L78"/>
    <mergeCell ref="M77:M78"/>
    <mergeCell ref="N77:N78"/>
    <mergeCell ref="P80:R86"/>
    <mergeCell ref="L80:L86"/>
    <mergeCell ref="M80:M86"/>
    <mergeCell ref="N80:N86"/>
    <mergeCell ref="O80:O86"/>
    <mergeCell ref="H74:I74"/>
    <mergeCell ref="P74:R74"/>
    <mergeCell ref="H76:I76"/>
    <mergeCell ref="P76:R76"/>
    <mergeCell ref="A77:A78"/>
    <mergeCell ref="B77:B78"/>
    <mergeCell ref="D77:D78"/>
    <mergeCell ref="E77:E78"/>
    <mergeCell ref="F77:F78"/>
    <mergeCell ref="G77:G78"/>
    <mergeCell ref="O77:O78"/>
    <mergeCell ref="P77:R78"/>
    <mergeCell ref="H73:I73"/>
    <mergeCell ref="P73:R73"/>
    <mergeCell ref="Q55:R57"/>
    <mergeCell ref="C58:C61"/>
    <mergeCell ref="D58:D61"/>
    <mergeCell ref="E58:E61"/>
    <mergeCell ref="F58:F61"/>
    <mergeCell ref="G58:G61"/>
    <mergeCell ref="H58:I61"/>
    <mergeCell ref="J58:J61"/>
    <mergeCell ref="K58:K61"/>
    <mergeCell ref="L58:L61"/>
    <mergeCell ref="J55:J57"/>
    <mergeCell ref="K55:K57"/>
    <mergeCell ref="L55:L57"/>
    <mergeCell ref="M55:M57"/>
    <mergeCell ref="N55:N57"/>
    <mergeCell ref="O55:P57"/>
    <mergeCell ref="O63:O66"/>
    <mergeCell ref="P63:R66"/>
    <mergeCell ref="C63:C66"/>
    <mergeCell ref="D63:D66"/>
    <mergeCell ref="E63:E66"/>
    <mergeCell ref="F63:F66"/>
    <mergeCell ref="Q45:R51"/>
    <mergeCell ref="C55:C57"/>
    <mergeCell ref="D55:D57"/>
    <mergeCell ref="E55:E57"/>
    <mergeCell ref="F55:F57"/>
    <mergeCell ref="G55:G57"/>
    <mergeCell ref="H55:I57"/>
    <mergeCell ref="M58:M61"/>
    <mergeCell ref="N58:N61"/>
    <mergeCell ref="O58:O61"/>
    <mergeCell ref="P58:R61"/>
    <mergeCell ref="M45:M51"/>
    <mergeCell ref="N45:N51"/>
    <mergeCell ref="O45:P51"/>
    <mergeCell ref="H45:I51"/>
    <mergeCell ref="J45:J51"/>
    <mergeCell ref="K45:K51"/>
    <mergeCell ref="L45:L51"/>
    <mergeCell ref="M38:M44"/>
    <mergeCell ref="N38:N44"/>
    <mergeCell ref="O37:P37"/>
    <mergeCell ref="Q37:R37"/>
    <mergeCell ref="H33:I35"/>
    <mergeCell ref="J33:J35"/>
    <mergeCell ref="K33:K35"/>
    <mergeCell ref="L33:L35"/>
    <mergeCell ref="M33:M35"/>
    <mergeCell ref="N33:N35"/>
    <mergeCell ref="Q38:R44"/>
    <mergeCell ref="O38:P44"/>
    <mergeCell ref="H38:I44"/>
    <mergeCell ref="R28:S28"/>
    <mergeCell ref="C33:C35"/>
    <mergeCell ref="D33:D35"/>
    <mergeCell ref="E33:E35"/>
    <mergeCell ref="F33:F35"/>
    <mergeCell ref="G33:G35"/>
    <mergeCell ref="O33:P35"/>
    <mergeCell ref="Q33:R35"/>
    <mergeCell ref="H36:I36"/>
    <mergeCell ref="O36:P36"/>
    <mergeCell ref="Q36:R36"/>
    <mergeCell ref="R9:S10"/>
    <mergeCell ref="H9:I10"/>
    <mergeCell ref="J9:J10"/>
    <mergeCell ref="K9:K10"/>
    <mergeCell ref="L9:L10"/>
    <mergeCell ref="M9:M10"/>
    <mergeCell ref="N9:N10"/>
    <mergeCell ref="C29:C32"/>
    <mergeCell ref="D29:D32"/>
    <mergeCell ref="E29:E32"/>
    <mergeCell ref="F29:F32"/>
    <mergeCell ref="G29:G32"/>
    <mergeCell ref="H29:I32"/>
    <mergeCell ref="J29:J32"/>
    <mergeCell ref="K29:K32"/>
    <mergeCell ref="L29:L32"/>
    <mergeCell ref="M29:M32"/>
    <mergeCell ref="N29:N32"/>
    <mergeCell ref="O29:P32"/>
    <mergeCell ref="Q29:R32"/>
    <mergeCell ref="R23:S23"/>
    <mergeCell ref="R24:S24"/>
    <mergeCell ref="R25:S25"/>
    <mergeCell ref="R26:S26"/>
    <mergeCell ref="B9:B10"/>
    <mergeCell ref="C9:C10"/>
    <mergeCell ref="D9:D10"/>
    <mergeCell ref="E9:E10"/>
    <mergeCell ref="F9:F10"/>
    <mergeCell ref="G9:G10"/>
    <mergeCell ref="L2:P6"/>
    <mergeCell ref="R2:S8"/>
    <mergeCell ref="I7:J7"/>
    <mergeCell ref="I8:J8"/>
    <mergeCell ref="O7:P7"/>
    <mergeCell ref="O8:P8"/>
    <mergeCell ref="B2:B8"/>
    <mergeCell ref="C2:C8"/>
    <mergeCell ref="D2:D8"/>
    <mergeCell ref="E2:E8"/>
    <mergeCell ref="F2:F8"/>
    <mergeCell ref="G2:K2"/>
    <mergeCell ref="G3:K3"/>
    <mergeCell ref="G4:K4"/>
    <mergeCell ref="G5:K5"/>
    <mergeCell ref="G6:K6"/>
    <mergeCell ref="O9:P10"/>
    <mergeCell ref="Q9:Q10"/>
    <mergeCell ref="O20:P27"/>
    <mergeCell ref="Q20:Q27"/>
    <mergeCell ref="R20:S20"/>
    <mergeCell ref="R21:S21"/>
    <mergeCell ref="R22:S22"/>
    <mergeCell ref="C11:C18"/>
    <mergeCell ref="R16:S16"/>
    <mergeCell ref="R15:S15"/>
    <mergeCell ref="R14:S14"/>
    <mergeCell ref="R13:S13"/>
    <mergeCell ref="R12:S12"/>
    <mergeCell ref="R11:S11"/>
    <mergeCell ref="N11:N18"/>
    <mergeCell ref="M11:M18"/>
    <mergeCell ref="L11:L18"/>
    <mergeCell ref="E11:E18"/>
    <mergeCell ref="D11:D18"/>
    <mergeCell ref="F11:F18"/>
    <mergeCell ref="R27:S27"/>
    <mergeCell ref="R19:S19"/>
    <mergeCell ref="R18:S18"/>
    <mergeCell ref="R17:S17"/>
    <mergeCell ref="Q11:Q18"/>
    <mergeCell ref="O11:P18"/>
    <mergeCell ref="M63:M66"/>
    <mergeCell ref="N63:N66"/>
    <mergeCell ref="C20:C27"/>
    <mergeCell ref="D20:D27"/>
    <mergeCell ref="E20:E27"/>
    <mergeCell ref="F20:F27"/>
    <mergeCell ref="G20:G27"/>
    <mergeCell ref="H20:I27"/>
    <mergeCell ref="J20:J27"/>
    <mergeCell ref="K20:K27"/>
    <mergeCell ref="L20:L27"/>
    <mergeCell ref="M20:M27"/>
    <mergeCell ref="N20:N27"/>
    <mergeCell ref="H37:I37"/>
    <mergeCell ref="C45:C51"/>
    <mergeCell ref="D45:D51"/>
    <mergeCell ref="E45:E51"/>
    <mergeCell ref="F45:F51"/>
    <mergeCell ref="G45:G51"/>
    <mergeCell ref="C38:C44"/>
    <mergeCell ref="D38:D44"/>
    <mergeCell ref="E38:E44"/>
    <mergeCell ref="F38:F44"/>
    <mergeCell ref="G38:G44"/>
    <mergeCell ref="K11:K18"/>
    <mergeCell ref="J11:J18"/>
    <mergeCell ref="H11:I18"/>
    <mergeCell ref="G11:G18"/>
    <mergeCell ref="G63:G66"/>
    <mergeCell ref="H63:I66"/>
    <mergeCell ref="J63:J66"/>
    <mergeCell ref="K63:K66"/>
    <mergeCell ref="L63:L66"/>
    <mergeCell ref="J38:J44"/>
    <mergeCell ref="K38:K44"/>
    <mergeCell ref="L38:L44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1"/>
  <sheetViews>
    <sheetView workbookViewId="0">
      <selection activeCell="C22" sqref="C22:C23"/>
    </sheetView>
  </sheetViews>
  <sheetFormatPr defaultRowHeight="15"/>
  <cols>
    <col min="1" max="1" width="27.42578125" customWidth="1"/>
    <col min="2" max="2" width="9.85546875" customWidth="1"/>
    <col min="3" max="3" width="6.7109375" customWidth="1"/>
    <col min="4" max="5" width="6" customWidth="1"/>
    <col min="6" max="6" width="6.85546875" customWidth="1"/>
    <col min="7" max="7" width="6.5703125" customWidth="1"/>
    <col min="8" max="8" width="7.140625" customWidth="1"/>
    <col min="9" max="9" width="7" customWidth="1"/>
    <col min="10" max="10" width="7.28515625" customWidth="1"/>
    <col min="11" max="11" width="6.28515625" customWidth="1"/>
    <col min="12" max="12" width="6.85546875" customWidth="1"/>
    <col min="13" max="13" width="9.140625" hidden="1" customWidth="1"/>
    <col min="14" max="14" width="7.140625" customWidth="1"/>
    <col min="15" max="15" width="9.140625" hidden="1" customWidth="1"/>
    <col min="16" max="16" width="7.28515625" customWidth="1"/>
    <col min="17" max="17" width="9.140625" hidden="1" customWidth="1"/>
  </cols>
  <sheetData>
    <row r="1" spans="1:18" ht="15.75" thickBot="1"/>
    <row r="2" spans="1:18" ht="18.75" customHeight="1">
      <c r="A2" s="345" t="s">
        <v>236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7"/>
      <c r="Q2" s="351"/>
      <c r="R2" s="352"/>
    </row>
    <row r="3" spans="1:18" ht="15.75" thickBot="1">
      <c r="A3" s="348" t="s">
        <v>237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50"/>
      <c r="Q3" s="348"/>
      <c r="R3" s="350"/>
    </row>
    <row r="4" spans="1:18" s="38" customFormat="1" ht="25.5">
      <c r="A4" s="70" t="s">
        <v>238</v>
      </c>
      <c r="B4" s="71" t="s">
        <v>240</v>
      </c>
      <c r="C4" s="236">
        <v>7.41</v>
      </c>
      <c r="D4" s="236">
        <v>12.7</v>
      </c>
      <c r="E4" s="236">
        <v>31.86</v>
      </c>
      <c r="F4" s="320">
        <v>281</v>
      </c>
      <c r="G4" s="320">
        <v>63</v>
      </c>
      <c r="H4" s="320">
        <v>18.2</v>
      </c>
      <c r="I4" s="320">
        <v>76.2</v>
      </c>
      <c r="J4" s="320">
        <v>0.5</v>
      </c>
      <c r="K4" s="320">
        <v>0.08</v>
      </c>
      <c r="L4" s="327">
        <v>0.1</v>
      </c>
      <c r="M4" s="285">
        <v>0.5</v>
      </c>
      <c r="N4" s="330"/>
      <c r="O4" s="333">
        <v>0.05</v>
      </c>
      <c r="P4" s="330"/>
      <c r="Q4" s="333"/>
      <c r="R4" s="330"/>
    </row>
    <row r="5" spans="1:18" s="38" customFormat="1" ht="12.75">
      <c r="A5" s="43" t="s">
        <v>518</v>
      </c>
      <c r="B5" s="37"/>
      <c r="C5" s="237"/>
      <c r="D5" s="237"/>
      <c r="E5" s="237"/>
      <c r="F5" s="326"/>
      <c r="G5" s="326"/>
      <c r="H5" s="326"/>
      <c r="I5" s="326"/>
      <c r="J5" s="326"/>
      <c r="K5" s="326"/>
      <c r="L5" s="328"/>
      <c r="M5" s="287"/>
      <c r="N5" s="331"/>
      <c r="O5" s="334"/>
      <c r="P5" s="331"/>
      <c r="Q5" s="334"/>
      <c r="R5" s="331"/>
    </row>
    <row r="6" spans="1:18" s="38" customFormat="1" ht="12.75">
      <c r="A6" s="43" t="s">
        <v>403</v>
      </c>
      <c r="B6" s="37">
        <v>50</v>
      </c>
      <c r="C6" s="237"/>
      <c r="D6" s="237"/>
      <c r="E6" s="237"/>
      <c r="F6" s="326"/>
      <c r="G6" s="326"/>
      <c r="H6" s="326"/>
      <c r="I6" s="326"/>
      <c r="J6" s="326"/>
      <c r="K6" s="326"/>
      <c r="L6" s="328"/>
      <c r="M6" s="287"/>
      <c r="N6" s="331"/>
      <c r="O6" s="334"/>
      <c r="P6" s="331"/>
      <c r="Q6" s="334"/>
      <c r="R6" s="331"/>
    </row>
    <row r="7" spans="1:18" s="38" customFormat="1" ht="12.75">
      <c r="A7" s="43" t="s">
        <v>239</v>
      </c>
      <c r="B7" s="37">
        <v>96</v>
      </c>
      <c r="C7" s="237"/>
      <c r="D7" s="237"/>
      <c r="E7" s="237"/>
      <c r="F7" s="326"/>
      <c r="G7" s="326"/>
      <c r="H7" s="326"/>
      <c r="I7" s="326"/>
      <c r="J7" s="326"/>
      <c r="K7" s="326"/>
      <c r="L7" s="328"/>
      <c r="M7" s="287"/>
      <c r="N7" s="331"/>
      <c r="O7" s="334"/>
      <c r="P7" s="331"/>
      <c r="Q7" s="334"/>
      <c r="R7" s="331"/>
    </row>
    <row r="8" spans="1:18" s="38" customFormat="1" ht="12.75">
      <c r="A8" s="43" t="s">
        <v>0</v>
      </c>
      <c r="B8" s="37">
        <v>6</v>
      </c>
      <c r="C8" s="237"/>
      <c r="D8" s="237"/>
      <c r="E8" s="237"/>
      <c r="F8" s="326"/>
      <c r="G8" s="326"/>
      <c r="H8" s="326"/>
      <c r="I8" s="326"/>
      <c r="J8" s="326"/>
      <c r="K8" s="326"/>
      <c r="L8" s="328"/>
      <c r="M8" s="287"/>
      <c r="N8" s="331"/>
      <c r="O8" s="334"/>
      <c r="P8" s="331"/>
      <c r="Q8" s="334"/>
      <c r="R8" s="331"/>
    </row>
    <row r="9" spans="1:18" s="38" customFormat="1" ht="12.75">
      <c r="A9" s="43" t="s">
        <v>74</v>
      </c>
      <c r="B9" s="37">
        <v>1</v>
      </c>
      <c r="C9" s="237"/>
      <c r="D9" s="237"/>
      <c r="E9" s="237"/>
      <c r="F9" s="326"/>
      <c r="G9" s="326"/>
      <c r="H9" s="326"/>
      <c r="I9" s="326"/>
      <c r="J9" s="326"/>
      <c r="K9" s="326"/>
      <c r="L9" s="328"/>
      <c r="M9" s="287"/>
      <c r="N9" s="331"/>
      <c r="O9" s="334"/>
      <c r="P9" s="331"/>
      <c r="Q9" s="334"/>
      <c r="R9" s="331"/>
    </row>
    <row r="10" spans="1:18" s="38" customFormat="1" ht="13.5" thickBot="1">
      <c r="A10" s="41" t="s">
        <v>194</v>
      </c>
      <c r="B10" s="39">
        <v>10</v>
      </c>
      <c r="C10" s="242"/>
      <c r="D10" s="242"/>
      <c r="E10" s="242"/>
      <c r="F10" s="321"/>
      <c r="G10" s="321"/>
      <c r="H10" s="321"/>
      <c r="I10" s="321"/>
      <c r="J10" s="321"/>
      <c r="K10" s="321"/>
      <c r="L10" s="329"/>
      <c r="M10" s="289"/>
      <c r="N10" s="332"/>
      <c r="O10" s="335"/>
      <c r="P10" s="332"/>
      <c r="Q10" s="335"/>
      <c r="R10" s="332"/>
    </row>
    <row r="11" spans="1:18" s="38" customFormat="1" ht="25.5">
      <c r="A11" s="70" t="s">
        <v>241</v>
      </c>
      <c r="B11" s="77" t="s">
        <v>439</v>
      </c>
      <c r="C11" s="236">
        <v>4.3</v>
      </c>
      <c r="D11" s="236">
        <v>12</v>
      </c>
      <c r="E11" s="236">
        <v>26.7</v>
      </c>
      <c r="F11" s="327">
        <v>236.06</v>
      </c>
      <c r="G11" s="353">
        <v>10.6</v>
      </c>
      <c r="H11" s="353">
        <v>0.67</v>
      </c>
      <c r="I11" s="353">
        <v>59.2</v>
      </c>
      <c r="J11" s="353">
        <v>15</v>
      </c>
      <c r="K11" s="353">
        <v>0.08</v>
      </c>
      <c r="L11" s="353">
        <v>0.1</v>
      </c>
      <c r="M11" s="285">
        <v>0</v>
      </c>
      <c r="N11" s="286"/>
      <c r="O11" s="285">
        <v>0</v>
      </c>
      <c r="P11" s="330"/>
      <c r="Q11" s="333"/>
      <c r="R11" s="330"/>
    </row>
    <row r="12" spans="1:18" s="38" customFormat="1" ht="12.75">
      <c r="A12" s="43" t="s">
        <v>242</v>
      </c>
      <c r="B12" s="37">
        <v>48</v>
      </c>
      <c r="C12" s="237"/>
      <c r="D12" s="237"/>
      <c r="E12" s="237"/>
      <c r="F12" s="328"/>
      <c r="G12" s="354"/>
      <c r="H12" s="354"/>
      <c r="I12" s="354"/>
      <c r="J12" s="354"/>
      <c r="K12" s="354"/>
      <c r="L12" s="354"/>
      <c r="M12" s="287"/>
      <c r="N12" s="288"/>
      <c r="O12" s="287"/>
      <c r="P12" s="331"/>
      <c r="Q12" s="334"/>
      <c r="R12" s="331"/>
    </row>
    <row r="13" spans="1:18" s="38" customFormat="1" ht="13.5" thickBot="1">
      <c r="A13" s="41" t="s">
        <v>243</v>
      </c>
      <c r="B13" s="39">
        <v>10</v>
      </c>
      <c r="C13" s="242"/>
      <c r="D13" s="242"/>
      <c r="E13" s="242"/>
      <c r="F13" s="329"/>
      <c r="G13" s="355"/>
      <c r="H13" s="355"/>
      <c r="I13" s="355"/>
      <c r="J13" s="355"/>
      <c r="K13" s="355"/>
      <c r="L13" s="355"/>
      <c r="M13" s="289"/>
      <c r="N13" s="290"/>
      <c r="O13" s="289"/>
      <c r="P13" s="332"/>
      <c r="Q13" s="335"/>
      <c r="R13" s="332"/>
    </row>
    <row r="14" spans="1:18" s="38" customFormat="1" ht="25.5">
      <c r="A14" s="70" t="s">
        <v>244</v>
      </c>
      <c r="B14" s="216">
        <v>200</v>
      </c>
      <c r="C14" s="236">
        <v>0.3</v>
      </c>
      <c r="D14" s="236">
        <v>0</v>
      </c>
      <c r="E14" s="236">
        <v>15.2</v>
      </c>
      <c r="F14" s="238">
        <v>62</v>
      </c>
      <c r="G14" s="228">
        <v>100.32</v>
      </c>
      <c r="H14" s="228">
        <v>11.66</v>
      </c>
      <c r="I14" s="228">
        <v>75</v>
      </c>
      <c r="J14" s="228">
        <v>0.12</v>
      </c>
      <c r="K14" s="228">
        <v>0.02</v>
      </c>
      <c r="L14" s="228">
        <v>0.16</v>
      </c>
      <c r="M14" s="230">
        <v>1.08</v>
      </c>
      <c r="N14" s="231"/>
      <c r="O14" s="230">
        <v>0</v>
      </c>
      <c r="P14" s="325"/>
      <c r="Q14" s="333"/>
      <c r="R14" s="330"/>
    </row>
    <row r="15" spans="1:18" s="38" customFormat="1" ht="12.75">
      <c r="A15" s="43" t="s">
        <v>245</v>
      </c>
      <c r="B15" s="37">
        <v>8</v>
      </c>
      <c r="C15" s="237"/>
      <c r="D15" s="237"/>
      <c r="E15" s="237"/>
      <c r="F15" s="239"/>
      <c r="G15" s="229"/>
      <c r="H15" s="229"/>
      <c r="I15" s="229"/>
      <c r="J15" s="229"/>
      <c r="K15" s="229"/>
      <c r="L15" s="229"/>
      <c r="M15" s="232"/>
      <c r="N15" s="233"/>
      <c r="O15" s="232"/>
      <c r="P15" s="341"/>
      <c r="Q15" s="334"/>
      <c r="R15" s="331"/>
    </row>
    <row r="16" spans="1:18" s="38" customFormat="1" ht="16.5" customHeight="1">
      <c r="A16" s="43" t="s">
        <v>246</v>
      </c>
      <c r="B16" s="37">
        <v>50</v>
      </c>
      <c r="C16" s="237"/>
      <c r="D16" s="237"/>
      <c r="E16" s="237"/>
      <c r="F16" s="239"/>
      <c r="G16" s="229"/>
      <c r="H16" s="229"/>
      <c r="I16" s="229"/>
      <c r="J16" s="229"/>
      <c r="K16" s="229"/>
      <c r="L16" s="229"/>
      <c r="M16" s="232"/>
      <c r="N16" s="233"/>
      <c r="O16" s="232"/>
      <c r="P16" s="341"/>
      <c r="Q16" s="334"/>
      <c r="R16" s="331"/>
    </row>
    <row r="17" spans="1:18" s="38" customFormat="1" ht="13.5" thickBot="1">
      <c r="A17" s="41" t="s">
        <v>247</v>
      </c>
      <c r="B17" s="39">
        <v>20</v>
      </c>
      <c r="C17" s="242"/>
      <c r="D17" s="242"/>
      <c r="E17" s="242"/>
      <c r="F17" s="243"/>
      <c r="G17" s="235"/>
      <c r="H17" s="235"/>
      <c r="I17" s="235"/>
      <c r="J17" s="235"/>
      <c r="K17" s="235"/>
      <c r="L17" s="235"/>
      <c r="M17" s="244"/>
      <c r="N17" s="234"/>
      <c r="O17" s="244"/>
      <c r="P17" s="342"/>
      <c r="Q17" s="335"/>
      <c r="R17" s="332"/>
    </row>
    <row r="18" spans="1:18" s="38" customFormat="1" ht="13.5" thickBot="1">
      <c r="A18" s="41" t="s">
        <v>248</v>
      </c>
      <c r="B18" s="42" t="s">
        <v>249</v>
      </c>
      <c r="C18" s="39">
        <v>5.0999999999999996</v>
      </c>
      <c r="D18" s="39">
        <v>4.5999999999999996</v>
      </c>
      <c r="E18" s="39">
        <v>0.3</v>
      </c>
      <c r="F18" s="81">
        <v>63</v>
      </c>
      <c r="G18" s="81">
        <v>22.18</v>
      </c>
      <c r="H18" s="81">
        <v>4.8499999999999996</v>
      </c>
      <c r="I18" s="81">
        <v>0</v>
      </c>
      <c r="J18" s="81">
        <v>1.01</v>
      </c>
      <c r="K18" s="81">
        <v>0.03</v>
      </c>
      <c r="L18" s="81">
        <v>0.18</v>
      </c>
      <c r="M18" s="245">
        <v>0</v>
      </c>
      <c r="N18" s="246"/>
      <c r="O18" s="245">
        <v>1</v>
      </c>
      <c r="P18" s="336"/>
      <c r="Q18" s="337"/>
      <c r="R18" s="336"/>
    </row>
    <row r="19" spans="1:18" s="38" customFormat="1" ht="13.5" thickBot="1">
      <c r="A19" s="41" t="s">
        <v>250</v>
      </c>
      <c r="B19" s="218">
        <v>230</v>
      </c>
      <c r="C19" s="39">
        <v>5.0599999999999996</v>
      </c>
      <c r="D19" s="39">
        <v>1.84</v>
      </c>
      <c r="E19" s="39">
        <v>72.45</v>
      </c>
      <c r="F19" s="81">
        <v>220.8</v>
      </c>
      <c r="G19" s="81">
        <v>18.399999999999999</v>
      </c>
      <c r="H19" s="81">
        <v>1.38</v>
      </c>
      <c r="I19" s="81">
        <v>64.400000000000006</v>
      </c>
      <c r="J19" s="81">
        <v>96.6</v>
      </c>
      <c r="K19" s="81">
        <v>0.09</v>
      </c>
      <c r="L19" s="81">
        <v>0.1</v>
      </c>
      <c r="M19" s="245">
        <v>23</v>
      </c>
      <c r="N19" s="246"/>
      <c r="O19" s="245">
        <v>0</v>
      </c>
      <c r="P19" s="336"/>
      <c r="Q19" s="337"/>
      <c r="R19" s="336"/>
    </row>
    <row r="20" spans="1:18" s="86" customFormat="1" ht="13.5" thickBot="1">
      <c r="A20" s="82" t="s">
        <v>203</v>
      </c>
      <c r="B20" s="83"/>
      <c r="C20" s="84">
        <f>C4+C11+C14+C19</f>
        <v>17.07</v>
      </c>
      <c r="D20" s="84">
        <f t="shared" ref="D20:M20" si="0">D4+D11+D14+D18+D19</f>
        <v>31.139999999999997</v>
      </c>
      <c r="E20" s="84">
        <f t="shared" si="0"/>
        <v>146.51</v>
      </c>
      <c r="F20" s="85">
        <f t="shared" si="0"/>
        <v>862.8599999999999</v>
      </c>
      <c r="G20" s="85">
        <f t="shared" si="0"/>
        <v>214.5</v>
      </c>
      <c r="H20" s="85">
        <f t="shared" si="0"/>
        <v>36.760000000000005</v>
      </c>
      <c r="I20" s="85">
        <f t="shared" si="0"/>
        <v>274.8</v>
      </c>
      <c r="J20" s="85">
        <f t="shared" si="0"/>
        <v>113.22999999999999</v>
      </c>
      <c r="K20" s="85">
        <f t="shared" si="0"/>
        <v>0.3</v>
      </c>
      <c r="L20" s="85">
        <f t="shared" si="0"/>
        <v>0.64</v>
      </c>
      <c r="M20" s="291">
        <f t="shared" si="0"/>
        <v>24.58</v>
      </c>
      <c r="N20" s="292"/>
      <c r="O20" s="291">
        <f>O4+O11+O14+O18+O19</f>
        <v>1.05</v>
      </c>
      <c r="P20" s="338"/>
      <c r="Q20" s="339"/>
      <c r="R20" s="340"/>
    </row>
    <row r="21" spans="1:18" s="38" customFormat="1" ht="13.5" thickBot="1">
      <c r="A21" s="343" t="s">
        <v>251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344"/>
    </row>
    <row r="22" spans="1:18" s="38" customFormat="1" ht="25.5">
      <c r="A22" s="70" t="s">
        <v>252</v>
      </c>
      <c r="B22" s="216">
        <v>100</v>
      </c>
      <c r="C22" s="236">
        <v>0.6</v>
      </c>
      <c r="D22" s="236">
        <v>7.1</v>
      </c>
      <c r="E22" s="236">
        <v>3</v>
      </c>
      <c r="F22" s="327">
        <v>79</v>
      </c>
      <c r="G22" s="353">
        <v>23</v>
      </c>
      <c r="H22" s="353">
        <v>14</v>
      </c>
      <c r="I22" s="353">
        <v>0</v>
      </c>
      <c r="J22" s="353">
        <v>0.9</v>
      </c>
      <c r="K22" s="353">
        <v>0.03</v>
      </c>
      <c r="L22" s="285">
        <v>0.04</v>
      </c>
      <c r="M22" s="286"/>
      <c r="N22" s="285">
        <v>10</v>
      </c>
      <c r="O22" s="286"/>
      <c r="P22" s="285">
        <v>0.06</v>
      </c>
      <c r="Q22" s="330"/>
      <c r="R22" s="320"/>
    </row>
    <row r="23" spans="1:18" s="38" customFormat="1" ht="15" customHeight="1" thickBot="1">
      <c r="A23" s="41" t="s">
        <v>253</v>
      </c>
      <c r="B23" s="219" t="s">
        <v>440</v>
      </c>
      <c r="C23" s="242"/>
      <c r="D23" s="242"/>
      <c r="E23" s="242"/>
      <c r="F23" s="329"/>
      <c r="G23" s="355"/>
      <c r="H23" s="355"/>
      <c r="I23" s="355"/>
      <c r="J23" s="355"/>
      <c r="K23" s="355"/>
      <c r="L23" s="289"/>
      <c r="M23" s="290"/>
      <c r="N23" s="289"/>
      <c r="O23" s="290"/>
      <c r="P23" s="289"/>
      <c r="Q23" s="332"/>
      <c r="R23" s="321"/>
    </row>
    <row r="24" spans="1:18" s="38" customFormat="1" ht="25.5">
      <c r="A24" s="70" t="s">
        <v>627</v>
      </c>
      <c r="B24" s="154" t="s">
        <v>622</v>
      </c>
      <c r="C24" s="356">
        <v>14</v>
      </c>
      <c r="D24" s="236">
        <v>11.8</v>
      </c>
      <c r="E24" s="236">
        <v>13.6</v>
      </c>
      <c r="F24" s="238">
        <v>219.7</v>
      </c>
      <c r="G24" s="228">
        <v>85.9</v>
      </c>
      <c r="H24" s="228">
        <v>10.6</v>
      </c>
      <c r="I24" s="228">
        <v>21.8</v>
      </c>
      <c r="J24" s="228">
        <v>0.85</v>
      </c>
      <c r="K24" s="228">
        <v>0</v>
      </c>
      <c r="L24" s="230">
        <v>0</v>
      </c>
      <c r="M24" s="231"/>
      <c r="N24" s="230">
        <v>12.9</v>
      </c>
      <c r="O24" s="231"/>
      <c r="P24" s="230">
        <v>1.03</v>
      </c>
      <c r="Q24" s="325"/>
      <c r="R24" s="236"/>
    </row>
    <row r="25" spans="1:18" s="38" customFormat="1" ht="12.75">
      <c r="A25" s="147" t="s">
        <v>126</v>
      </c>
      <c r="B25" s="220" t="s">
        <v>628</v>
      </c>
      <c r="C25" s="357"/>
      <c r="D25" s="237"/>
      <c r="E25" s="237"/>
      <c r="F25" s="239"/>
      <c r="G25" s="229"/>
      <c r="H25" s="229"/>
      <c r="I25" s="229"/>
      <c r="J25" s="229"/>
      <c r="K25" s="229"/>
      <c r="L25" s="232"/>
      <c r="M25" s="233"/>
      <c r="N25" s="232"/>
      <c r="O25" s="233"/>
      <c r="P25" s="232"/>
      <c r="Q25" s="341"/>
      <c r="R25" s="237"/>
    </row>
    <row r="26" spans="1:18" s="38" customFormat="1" ht="12.75">
      <c r="A26" s="43" t="s">
        <v>254</v>
      </c>
      <c r="B26" s="220" t="s">
        <v>441</v>
      </c>
      <c r="C26" s="357"/>
      <c r="D26" s="237"/>
      <c r="E26" s="237"/>
      <c r="F26" s="239"/>
      <c r="G26" s="229"/>
      <c r="H26" s="229"/>
      <c r="I26" s="229"/>
      <c r="J26" s="229"/>
      <c r="K26" s="229"/>
      <c r="L26" s="232"/>
      <c r="M26" s="233"/>
      <c r="N26" s="232"/>
      <c r="O26" s="233"/>
      <c r="P26" s="232"/>
      <c r="Q26" s="341"/>
      <c r="R26" s="237"/>
    </row>
    <row r="27" spans="1:18" s="38" customFormat="1" ht="12.75">
      <c r="A27" s="43" t="s">
        <v>122</v>
      </c>
      <c r="B27" s="220" t="s">
        <v>442</v>
      </c>
      <c r="C27" s="357"/>
      <c r="D27" s="237"/>
      <c r="E27" s="237"/>
      <c r="F27" s="239"/>
      <c r="G27" s="229"/>
      <c r="H27" s="229"/>
      <c r="I27" s="229"/>
      <c r="J27" s="229"/>
      <c r="K27" s="229"/>
      <c r="L27" s="232"/>
      <c r="M27" s="233"/>
      <c r="N27" s="232"/>
      <c r="O27" s="233"/>
      <c r="P27" s="232"/>
      <c r="Q27" s="341"/>
      <c r="R27" s="237"/>
    </row>
    <row r="28" spans="1:18" s="38" customFormat="1" ht="12.75">
      <c r="A28" s="43" t="s">
        <v>125</v>
      </c>
      <c r="B28" s="222" t="s">
        <v>629</v>
      </c>
      <c r="C28" s="357"/>
      <c r="D28" s="237"/>
      <c r="E28" s="237"/>
      <c r="F28" s="239"/>
      <c r="G28" s="229"/>
      <c r="H28" s="229"/>
      <c r="I28" s="229"/>
      <c r="J28" s="229"/>
      <c r="K28" s="229"/>
      <c r="L28" s="232"/>
      <c r="M28" s="233"/>
      <c r="N28" s="232"/>
      <c r="O28" s="233"/>
      <c r="P28" s="232"/>
      <c r="Q28" s="341"/>
      <c r="R28" s="237"/>
    </row>
    <row r="29" spans="1:18" s="38" customFormat="1" ht="12.75">
      <c r="A29" s="43" t="s">
        <v>206</v>
      </c>
      <c r="B29" s="222" t="s">
        <v>630</v>
      </c>
      <c r="C29" s="357"/>
      <c r="D29" s="237"/>
      <c r="E29" s="237"/>
      <c r="F29" s="239"/>
      <c r="G29" s="229"/>
      <c r="H29" s="229"/>
      <c r="I29" s="229"/>
      <c r="J29" s="229"/>
      <c r="K29" s="229"/>
      <c r="L29" s="232"/>
      <c r="M29" s="233"/>
      <c r="N29" s="232"/>
      <c r="O29" s="233"/>
      <c r="P29" s="232"/>
      <c r="Q29" s="341"/>
      <c r="R29" s="237"/>
    </row>
    <row r="30" spans="1:18" s="38" customFormat="1" ht="12.75">
      <c r="A30" s="43" t="s">
        <v>516</v>
      </c>
      <c r="B30" s="220">
        <v>8</v>
      </c>
      <c r="C30" s="357"/>
      <c r="D30" s="237"/>
      <c r="E30" s="237"/>
      <c r="F30" s="239"/>
      <c r="G30" s="229"/>
      <c r="H30" s="229"/>
      <c r="I30" s="229"/>
      <c r="J30" s="229"/>
      <c r="K30" s="229"/>
      <c r="L30" s="232"/>
      <c r="M30" s="233"/>
      <c r="N30" s="232"/>
      <c r="O30" s="233"/>
      <c r="P30" s="232"/>
      <c r="Q30" s="341"/>
      <c r="R30" s="237"/>
    </row>
    <row r="31" spans="1:18" s="38" customFormat="1" ht="12.75">
      <c r="A31" s="43" t="s">
        <v>194</v>
      </c>
      <c r="B31" s="220">
        <v>5</v>
      </c>
      <c r="C31" s="357"/>
      <c r="D31" s="237"/>
      <c r="E31" s="237"/>
      <c r="F31" s="239"/>
      <c r="G31" s="229"/>
      <c r="H31" s="229"/>
      <c r="I31" s="229"/>
      <c r="J31" s="229"/>
      <c r="K31" s="229"/>
      <c r="L31" s="232"/>
      <c r="M31" s="233"/>
      <c r="N31" s="232"/>
      <c r="O31" s="233"/>
      <c r="P31" s="232"/>
      <c r="Q31" s="341"/>
      <c r="R31" s="237"/>
    </row>
    <row r="32" spans="1:18" s="38" customFormat="1" ht="12.75">
      <c r="A32" s="43" t="s">
        <v>0</v>
      </c>
      <c r="B32" s="220">
        <v>3</v>
      </c>
      <c r="C32" s="357"/>
      <c r="D32" s="237"/>
      <c r="E32" s="237"/>
      <c r="F32" s="239"/>
      <c r="G32" s="229"/>
      <c r="H32" s="229"/>
      <c r="I32" s="229"/>
      <c r="J32" s="229"/>
      <c r="K32" s="229"/>
      <c r="L32" s="232"/>
      <c r="M32" s="233"/>
      <c r="N32" s="232"/>
      <c r="O32" s="233"/>
      <c r="P32" s="232"/>
      <c r="Q32" s="341"/>
      <c r="R32" s="237"/>
    </row>
    <row r="33" spans="1:18" s="38" customFormat="1" ht="12.75">
      <c r="A33" s="43" t="s">
        <v>209</v>
      </c>
      <c r="B33" s="220">
        <v>0.12</v>
      </c>
      <c r="C33" s="357"/>
      <c r="D33" s="237"/>
      <c r="E33" s="237"/>
      <c r="F33" s="239"/>
      <c r="G33" s="229"/>
      <c r="H33" s="229"/>
      <c r="I33" s="229"/>
      <c r="J33" s="229"/>
      <c r="K33" s="229"/>
      <c r="L33" s="232"/>
      <c r="M33" s="233"/>
      <c r="N33" s="232"/>
      <c r="O33" s="233"/>
      <c r="P33" s="232"/>
      <c r="Q33" s="341"/>
      <c r="R33" s="237"/>
    </row>
    <row r="34" spans="1:18" s="38" customFormat="1" ht="12.75">
      <c r="A34" s="147" t="s">
        <v>407</v>
      </c>
      <c r="B34" s="220" t="s">
        <v>469</v>
      </c>
      <c r="C34" s="357"/>
      <c r="D34" s="237"/>
      <c r="E34" s="237"/>
      <c r="F34" s="239"/>
      <c r="G34" s="229"/>
      <c r="H34" s="229"/>
      <c r="I34" s="229"/>
      <c r="J34" s="229"/>
      <c r="K34" s="229"/>
      <c r="L34" s="232"/>
      <c r="M34" s="233"/>
      <c r="N34" s="232"/>
      <c r="O34" s="233"/>
      <c r="P34" s="232"/>
      <c r="Q34" s="341"/>
      <c r="R34" s="237"/>
    </row>
    <row r="35" spans="1:18" s="38" customFormat="1" ht="12.75">
      <c r="A35" s="147" t="s">
        <v>196</v>
      </c>
      <c r="B35" s="220">
        <v>10</v>
      </c>
      <c r="C35" s="167"/>
      <c r="D35" s="147"/>
      <c r="E35" s="147"/>
      <c r="F35" s="149"/>
      <c r="G35" s="141"/>
      <c r="H35" s="141"/>
      <c r="I35" s="141"/>
      <c r="J35" s="141"/>
      <c r="K35" s="141"/>
      <c r="L35" s="143"/>
      <c r="M35" s="144"/>
      <c r="N35" s="143"/>
      <c r="O35" s="144"/>
      <c r="P35" s="143"/>
      <c r="Q35" s="163"/>
      <c r="R35" s="147"/>
    </row>
    <row r="36" spans="1:18" s="38" customFormat="1" ht="13.5" thickBot="1">
      <c r="A36" s="41" t="s">
        <v>231</v>
      </c>
      <c r="B36" s="221">
        <v>2</v>
      </c>
      <c r="C36" s="89"/>
      <c r="D36" s="43"/>
      <c r="E36" s="43"/>
      <c r="F36" s="90"/>
      <c r="G36" s="91"/>
      <c r="H36" s="91"/>
      <c r="I36" s="91"/>
      <c r="J36" s="91"/>
      <c r="K36" s="91"/>
      <c r="L36" s="92"/>
      <c r="M36" s="88"/>
      <c r="N36" s="92"/>
      <c r="O36" s="88"/>
      <c r="P36" s="92"/>
      <c r="Q36" s="37"/>
      <c r="R36" s="43"/>
    </row>
    <row r="37" spans="1:18" s="38" customFormat="1" ht="25.5">
      <c r="A37" s="70" t="s">
        <v>255</v>
      </c>
      <c r="B37" s="223">
        <v>60</v>
      </c>
      <c r="C37" s="356">
        <v>6.66</v>
      </c>
      <c r="D37" s="236">
        <v>9.5399999999999991</v>
      </c>
      <c r="E37" s="236">
        <v>0.96</v>
      </c>
      <c r="F37" s="238">
        <v>159.6</v>
      </c>
      <c r="G37" s="353">
        <v>4.46</v>
      </c>
      <c r="H37" s="353">
        <v>9.31</v>
      </c>
      <c r="I37" s="353">
        <v>82.43</v>
      </c>
      <c r="J37" s="353">
        <v>1.04</v>
      </c>
      <c r="K37" s="353">
        <v>0</v>
      </c>
      <c r="L37" s="285">
        <v>0</v>
      </c>
      <c r="M37" s="286"/>
      <c r="N37" s="285">
        <v>0</v>
      </c>
      <c r="O37" s="286"/>
      <c r="P37" s="285">
        <v>0.05</v>
      </c>
      <c r="Q37" s="330"/>
      <c r="R37" s="236"/>
    </row>
    <row r="38" spans="1:18" s="38" customFormat="1" ht="13.5" thickBot="1">
      <c r="A38" s="41" t="s">
        <v>256</v>
      </c>
      <c r="B38" s="81">
        <v>61</v>
      </c>
      <c r="C38" s="358"/>
      <c r="D38" s="242"/>
      <c r="E38" s="242"/>
      <c r="F38" s="243"/>
      <c r="G38" s="355"/>
      <c r="H38" s="355"/>
      <c r="I38" s="355"/>
      <c r="J38" s="355"/>
      <c r="K38" s="355"/>
      <c r="L38" s="289"/>
      <c r="M38" s="290"/>
      <c r="N38" s="289"/>
      <c r="O38" s="290"/>
      <c r="P38" s="289"/>
      <c r="Q38" s="332"/>
      <c r="R38" s="242"/>
    </row>
    <row r="39" spans="1:18" s="38" customFormat="1" ht="12.75">
      <c r="A39" s="70" t="s">
        <v>257</v>
      </c>
      <c r="B39" s="216">
        <v>150</v>
      </c>
      <c r="C39" s="236">
        <v>3</v>
      </c>
      <c r="D39" s="236">
        <v>12.45</v>
      </c>
      <c r="E39" s="236">
        <v>17.25</v>
      </c>
      <c r="F39" s="238">
        <v>187.5</v>
      </c>
      <c r="G39" s="228">
        <v>43.95</v>
      </c>
      <c r="H39" s="228">
        <v>25.95</v>
      </c>
      <c r="I39" s="228">
        <v>88.05</v>
      </c>
      <c r="J39" s="228">
        <v>1.05</v>
      </c>
      <c r="K39" s="228">
        <v>0.6</v>
      </c>
      <c r="L39" s="230">
        <v>0</v>
      </c>
      <c r="M39" s="231"/>
      <c r="N39" s="230">
        <v>10.95</v>
      </c>
      <c r="O39" s="231"/>
      <c r="P39" s="230">
        <v>0.75</v>
      </c>
      <c r="Q39" s="325"/>
      <c r="R39" s="236"/>
    </row>
    <row r="40" spans="1:18" s="38" customFormat="1" ht="12.75">
      <c r="A40" s="43" t="s">
        <v>122</v>
      </c>
      <c r="B40" s="175" t="s">
        <v>444</v>
      </c>
      <c r="C40" s="237"/>
      <c r="D40" s="237"/>
      <c r="E40" s="237"/>
      <c r="F40" s="239"/>
      <c r="G40" s="229"/>
      <c r="H40" s="229"/>
      <c r="I40" s="229"/>
      <c r="J40" s="229"/>
      <c r="K40" s="229"/>
      <c r="L40" s="232"/>
      <c r="M40" s="233"/>
      <c r="N40" s="232"/>
      <c r="O40" s="233"/>
      <c r="P40" s="232"/>
      <c r="Q40" s="341"/>
      <c r="R40" s="237"/>
    </row>
    <row r="41" spans="1:18" s="38" customFormat="1" ht="12.75">
      <c r="A41" s="43" t="s">
        <v>125</v>
      </c>
      <c r="B41" s="175" t="s">
        <v>445</v>
      </c>
      <c r="C41" s="237"/>
      <c r="D41" s="237"/>
      <c r="E41" s="237"/>
      <c r="F41" s="239"/>
      <c r="G41" s="229"/>
      <c r="H41" s="229"/>
      <c r="I41" s="229"/>
      <c r="J41" s="229"/>
      <c r="K41" s="229"/>
      <c r="L41" s="232"/>
      <c r="M41" s="233"/>
      <c r="N41" s="232"/>
      <c r="O41" s="233"/>
      <c r="P41" s="232"/>
      <c r="Q41" s="341"/>
      <c r="R41" s="237"/>
    </row>
    <row r="42" spans="1:18" s="38" customFormat="1" ht="12.75">
      <c r="A42" s="43" t="s">
        <v>206</v>
      </c>
      <c r="B42" s="175" t="s">
        <v>446</v>
      </c>
      <c r="C42" s="237"/>
      <c r="D42" s="237"/>
      <c r="E42" s="237"/>
      <c r="F42" s="239"/>
      <c r="G42" s="229"/>
      <c r="H42" s="229"/>
      <c r="I42" s="229"/>
      <c r="J42" s="229"/>
      <c r="K42" s="229"/>
      <c r="L42" s="232"/>
      <c r="M42" s="233"/>
      <c r="N42" s="232"/>
      <c r="O42" s="233"/>
      <c r="P42" s="232"/>
      <c r="Q42" s="341"/>
      <c r="R42" s="237"/>
    </row>
    <row r="43" spans="1:18" s="38" customFormat="1" ht="12.75">
      <c r="A43" s="43" t="s">
        <v>258</v>
      </c>
      <c r="B43" s="175" t="s">
        <v>447</v>
      </c>
      <c r="C43" s="237"/>
      <c r="D43" s="237"/>
      <c r="E43" s="237"/>
      <c r="F43" s="239"/>
      <c r="G43" s="229"/>
      <c r="H43" s="229"/>
      <c r="I43" s="229"/>
      <c r="J43" s="229"/>
      <c r="K43" s="229"/>
      <c r="L43" s="232"/>
      <c r="M43" s="233"/>
      <c r="N43" s="232"/>
      <c r="O43" s="233"/>
      <c r="P43" s="232"/>
      <c r="Q43" s="341"/>
      <c r="R43" s="237"/>
    </row>
    <row r="44" spans="1:18" s="38" customFormat="1" ht="12.75">
      <c r="A44" s="43" t="s">
        <v>194</v>
      </c>
      <c r="B44" s="175">
        <v>8.6999999999999993</v>
      </c>
      <c r="C44" s="237"/>
      <c r="D44" s="237"/>
      <c r="E44" s="237"/>
      <c r="F44" s="239"/>
      <c r="G44" s="229"/>
      <c r="H44" s="229"/>
      <c r="I44" s="229"/>
      <c r="J44" s="229"/>
      <c r="K44" s="229"/>
      <c r="L44" s="232"/>
      <c r="M44" s="233"/>
      <c r="N44" s="232"/>
      <c r="O44" s="233"/>
      <c r="P44" s="232"/>
      <c r="Q44" s="341"/>
      <c r="R44" s="237"/>
    </row>
    <row r="45" spans="1:18" s="38" customFormat="1" ht="12.75">
      <c r="A45" s="43" t="s">
        <v>229</v>
      </c>
      <c r="B45" s="175">
        <v>2</v>
      </c>
      <c r="C45" s="237"/>
      <c r="D45" s="237"/>
      <c r="E45" s="237"/>
      <c r="F45" s="239"/>
      <c r="G45" s="229"/>
      <c r="H45" s="229"/>
      <c r="I45" s="229"/>
      <c r="J45" s="229"/>
      <c r="K45" s="229"/>
      <c r="L45" s="232"/>
      <c r="M45" s="233"/>
      <c r="N45" s="232"/>
      <c r="O45" s="233"/>
      <c r="P45" s="232"/>
      <c r="Q45" s="341"/>
      <c r="R45" s="237"/>
    </row>
    <row r="46" spans="1:18" s="38" customFormat="1" ht="12.75">
      <c r="A46" s="43" t="s">
        <v>516</v>
      </c>
      <c r="B46" s="175">
        <v>6.8</v>
      </c>
      <c r="C46" s="237"/>
      <c r="D46" s="237"/>
      <c r="E46" s="237"/>
      <c r="F46" s="239"/>
      <c r="G46" s="229"/>
      <c r="H46" s="229"/>
      <c r="I46" s="229"/>
      <c r="J46" s="229"/>
      <c r="K46" s="229"/>
      <c r="L46" s="232"/>
      <c r="M46" s="233"/>
      <c r="N46" s="232"/>
      <c r="O46" s="233"/>
      <c r="P46" s="232"/>
      <c r="Q46" s="341"/>
      <c r="R46" s="237"/>
    </row>
    <row r="47" spans="1:18" s="38" customFormat="1" ht="13.5" thickBot="1">
      <c r="A47" s="147" t="s">
        <v>210</v>
      </c>
      <c r="B47" s="175">
        <v>0.45</v>
      </c>
      <c r="C47" s="237"/>
      <c r="D47" s="237"/>
      <c r="E47" s="237"/>
      <c r="F47" s="239"/>
      <c r="G47" s="229"/>
      <c r="H47" s="229"/>
      <c r="I47" s="229"/>
      <c r="J47" s="229"/>
      <c r="K47" s="229"/>
      <c r="L47" s="232"/>
      <c r="M47" s="234"/>
      <c r="N47" s="232"/>
      <c r="O47" s="234"/>
      <c r="P47" s="232"/>
      <c r="Q47" s="342"/>
      <c r="R47" s="237"/>
    </row>
    <row r="48" spans="1:18" s="38" customFormat="1" ht="13.5" thickBot="1">
      <c r="A48" s="148" t="s">
        <v>231</v>
      </c>
      <c r="B48" s="224">
        <v>0.45</v>
      </c>
      <c r="C48" s="148"/>
      <c r="D48" s="148"/>
      <c r="E48" s="148"/>
      <c r="F48" s="150"/>
      <c r="G48" s="142"/>
      <c r="H48" s="142"/>
      <c r="I48" s="142"/>
      <c r="J48" s="142"/>
      <c r="K48" s="142"/>
      <c r="L48" s="145"/>
      <c r="M48" s="88"/>
      <c r="N48" s="145"/>
      <c r="O48" s="88"/>
      <c r="P48" s="145"/>
      <c r="Q48" s="37"/>
      <c r="R48" s="148"/>
    </row>
    <row r="49" spans="1:19" s="38" customFormat="1" ht="25.5">
      <c r="A49" s="70" t="s">
        <v>259</v>
      </c>
      <c r="B49" s="216">
        <v>200</v>
      </c>
      <c r="C49" s="236">
        <v>0.6</v>
      </c>
      <c r="D49" s="236">
        <v>0</v>
      </c>
      <c r="E49" s="236">
        <v>31.4</v>
      </c>
      <c r="F49" s="238">
        <v>124</v>
      </c>
      <c r="G49" s="228">
        <v>19.48</v>
      </c>
      <c r="H49" s="228">
        <v>15.32</v>
      </c>
      <c r="I49" s="228">
        <v>31.94</v>
      </c>
      <c r="J49" s="228">
        <v>0.54</v>
      </c>
      <c r="K49" s="228">
        <v>0</v>
      </c>
      <c r="L49" s="230">
        <v>0.02</v>
      </c>
      <c r="M49" s="231"/>
      <c r="N49" s="230">
        <v>0.82</v>
      </c>
      <c r="O49" s="231"/>
      <c r="P49" s="230">
        <v>0.16</v>
      </c>
      <c r="Q49" s="325"/>
      <c r="R49" s="236"/>
    </row>
    <row r="50" spans="1:19" s="38" customFormat="1" ht="12.75">
      <c r="A50" s="43" t="s">
        <v>260</v>
      </c>
      <c r="B50" s="37">
        <v>20</v>
      </c>
      <c r="C50" s="237"/>
      <c r="D50" s="237"/>
      <c r="E50" s="237"/>
      <c r="F50" s="239"/>
      <c r="G50" s="229"/>
      <c r="H50" s="229"/>
      <c r="I50" s="229"/>
      <c r="J50" s="229"/>
      <c r="K50" s="229"/>
      <c r="L50" s="232"/>
      <c r="M50" s="233"/>
      <c r="N50" s="232"/>
      <c r="O50" s="233"/>
      <c r="P50" s="232"/>
      <c r="Q50" s="341"/>
      <c r="R50" s="237"/>
    </row>
    <row r="51" spans="1:19" s="38" customFormat="1" ht="12.75">
      <c r="A51" s="43" t="s">
        <v>261</v>
      </c>
      <c r="B51" s="37">
        <v>20</v>
      </c>
      <c r="C51" s="237"/>
      <c r="D51" s="237"/>
      <c r="E51" s="237"/>
      <c r="F51" s="239"/>
      <c r="G51" s="229"/>
      <c r="H51" s="229"/>
      <c r="I51" s="229"/>
      <c r="J51" s="229"/>
      <c r="K51" s="229"/>
      <c r="L51" s="232"/>
      <c r="M51" s="233"/>
      <c r="N51" s="232"/>
      <c r="O51" s="233"/>
      <c r="P51" s="232"/>
      <c r="Q51" s="341"/>
      <c r="R51" s="237"/>
    </row>
    <row r="52" spans="1:19" s="38" customFormat="1" ht="13.5" thickBot="1">
      <c r="A52" s="148" t="s">
        <v>631</v>
      </c>
      <c r="B52" s="39">
        <v>0.2</v>
      </c>
      <c r="C52" s="242"/>
      <c r="D52" s="242"/>
      <c r="E52" s="242"/>
      <c r="F52" s="243"/>
      <c r="G52" s="235"/>
      <c r="H52" s="235"/>
      <c r="I52" s="235"/>
      <c r="J52" s="235"/>
      <c r="K52" s="235"/>
      <c r="L52" s="244"/>
      <c r="M52" s="234"/>
      <c r="N52" s="244"/>
      <c r="O52" s="234"/>
      <c r="P52" s="244"/>
      <c r="Q52" s="342"/>
      <c r="R52" s="242"/>
    </row>
    <row r="53" spans="1:19" s="38" customFormat="1" ht="0.75" customHeight="1">
      <c r="A53" s="70"/>
      <c r="B53" s="71">
        <v>0</v>
      </c>
      <c r="C53" s="93">
        <v>0</v>
      </c>
      <c r="D53" s="93">
        <v>0</v>
      </c>
      <c r="E53" s="93">
        <v>0</v>
      </c>
      <c r="F53" s="94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230">
        <v>0</v>
      </c>
      <c r="M53" s="231"/>
      <c r="N53" s="230">
        <v>0</v>
      </c>
      <c r="O53" s="231"/>
      <c r="P53" s="230">
        <v>0</v>
      </c>
      <c r="Q53" s="325"/>
      <c r="R53" s="96"/>
    </row>
    <row r="54" spans="1:19" s="38" customFormat="1" ht="13.5" thickBot="1">
      <c r="A54" s="41" t="s">
        <v>225</v>
      </c>
      <c r="B54" s="218">
        <v>90</v>
      </c>
      <c r="C54" s="39">
        <v>7.1</v>
      </c>
      <c r="D54" s="39">
        <v>0.92</v>
      </c>
      <c r="E54" s="39">
        <v>43.43</v>
      </c>
      <c r="F54" s="81">
        <v>211.5</v>
      </c>
      <c r="G54" s="81">
        <v>127.8</v>
      </c>
      <c r="H54" s="81">
        <v>3.11</v>
      </c>
      <c r="I54" s="81">
        <v>139.5</v>
      </c>
      <c r="J54" s="81">
        <v>43.2</v>
      </c>
      <c r="K54" s="81">
        <v>0.34</v>
      </c>
      <c r="L54" s="81">
        <v>0.28999999999999998</v>
      </c>
      <c r="M54" s="81">
        <v>0.24</v>
      </c>
      <c r="N54" s="39">
        <v>0.18</v>
      </c>
      <c r="O54" s="39"/>
      <c r="P54" s="38">
        <v>0</v>
      </c>
      <c r="R54" s="182"/>
      <c r="S54" s="182"/>
    </row>
    <row r="55" spans="1:19" s="86" customFormat="1" ht="13.5" thickBot="1">
      <c r="A55" s="82" t="s">
        <v>203</v>
      </c>
      <c r="B55" s="83"/>
      <c r="C55" s="84">
        <f t="shared" ref="C55:L55" si="1">C22+C24+C37+C39+C49+C53+C54</f>
        <v>31.96</v>
      </c>
      <c r="D55" s="84">
        <f t="shared" si="1"/>
        <v>41.81</v>
      </c>
      <c r="E55" s="84">
        <f t="shared" si="1"/>
        <v>109.64000000000001</v>
      </c>
      <c r="F55" s="85">
        <f t="shared" si="1"/>
        <v>981.3</v>
      </c>
      <c r="G55" s="85">
        <f t="shared" si="1"/>
        <v>304.58999999999997</v>
      </c>
      <c r="H55" s="85">
        <f t="shared" si="1"/>
        <v>78.290000000000006</v>
      </c>
      <c r="I55" s="85">
        <f t="shared" si="1"/>
        <v>363.72</v>
      </c>
      <c r="J55" s="85">
        <f t="shared" si="1"/>
        <v>47.580000000000005</v>
      </c>
      <c r="K55" s="85">
        <f t="shared" si="1"/>
        <v>0.97</v>
      </c>
      <c r="L55" s="291">
        <f t="shared" si="1"/>
        <v>0.35</v>
      </c>
      <c r="M55" s="292"/>
      <c r="N55" s="291">
        <f>N22+N24+N37+N39+N49+N53+N54</f>
        <v>34.849999999999994</v>
      </c>
      <c r="O55" s="292"/>
      <c r="P55" s="291">
        <f>P22+P24+P37+P39+P49+P53+P54</f>
        <v>2.0500000000000003</v>
      </c>
      <c r="Q55" s="359"/>
      <c r="R55" s="183"/>
    </row>
    <row r="56" spans="1:19" s="38" customFormat="1" ht="13.5" thickBot="1">
      <c r="A56" s="97" t="s">
        <v>227</v>
      </c>
      <c r="B56" s="39"/>
      <c r="C56" s="39"/>
      <c r="D56" s="39"/>
      <c r="E56" s="39"/>
      <c r="F56" s="81"/>
      <c r="G56" s="81"/>
      <c r="H56" s="81"/>
      <c r="I56" s="81"/>
      <c r="J56" s="81"/>
      <c r="K56" s="81"/>
      <c r="L56" s="245"/>
      <c r="M56" s="246"/>
      <c r="N56" s="245"/>
      <c r="O56" s="246"/>
      <c r="P56" s="245"/>
      <c r="Q56" s="299"/>
      <c r="R56" s="184"/>
    </row>
    <row r="57" spans="1:19" s="38" customFormat="1" ht="13.5" thickBot="1">
      <c r="A57" s="41" t="s">
        <v>265</v>
      </c>
      <c r="B57" s="218">
        <v>30</v>
      </c>
      <c r="C57" s="39">
        <v>3.55</v>
      </c>
      <c r="D57" s="39">
        <v>3.2</v>
      </c>
      <c r="E57" s="39">
        <v>35</v>
      </c>
      <c r="F57" s="81">
        <v>181</v>
      </c>
      <c r="G57" s="81">
        <v>15</v>
      </c>
      <c r="H57" s="81">
        <v>1</v>
      </c>
      <c r="I57" s="81">
        <v>45</v>
      </c>
      <c r="J57" s="81">
        <v>10</v>
      </c>
      <c r="K57" s="81">
        <v>0.03</v>
      </c>
      <c r="L57" s="245">
        <v>0.01</v>
      </c>
      <c r="M57" s="246"/>
      <c r="N57" s="245">
        <v>0</v>
      </c>
      <c r="O57" s="246"/>
      <c r="P57" s="245">
        <v>5</v>
      </c>
      <c r="Q57" s="299"/>
      <c r="R57" s="184"/>
    </row>
    <row r="58" spans="1:19" s="38" customFormat="1" ht="13.5" thickBot="1">
      <c r="A58" s="41" t="s">
        <v>266</v>
      </c>
      <c r="B58" s="218">
        <v>200</v>
      </c>
      <c r="C58" s="39">
        <v>1</v>
      </c>
      <c r="D58" s="39">
        <v>0</v>
      </c>
      <c r="E58" s="39">
        <v>27.4</v>
      </c>
      <c r="F58" s="81">
        <v>110</v>
      </c>
      <c r="G58" s="81">
        <v>14</v>
      </c>
      <c r="H58" s="81">
        <v>2.8</v>
      </c>
      <c r="I58" s="81">
        <v>14</v>
      </c>
      <c r="J58" s="81">
        <v>8</v>
      </c>
      <c r="K58" s="81">
        <v>0.02</v>
      </c>
      <c r="L58" s="245">
        <v>0.2</v>
      </c>
      <c r="M58" s="246"/>
      <c r="N58" s="245">
        <v>4</v>
      </c>
      <c r="O58" s="246"/>
      <c r="P58" s="245">
        <v>0</v>
      </c>
      <c r="Q58" s="299"/>
      <c r="R58" s="185"/>
    </row>
    <row r="59" spans="1:19" s="38" customFormat="1" ht="13.5" thickBot="1">
      <c r="A59" s="97" t="s">
        <v>203</v>
      </c>
      <c r="B59" s="42"/>
      <c r="C59" s="98">
        <f t="shared" ref="C59:L59" si="2">C57+C58</f>
        <v>4.55</v>
      </c>
      <c r="D59" s="98">
        <f t="shared" si="2"/>
        <v>3.2</v>
      </c>
      <c r="E59" s="98">
        <f t="shared" si="2"/>
        <v>62.4</v>
      </c>
      <c r="F59" s="99">
        <f t="shared" si="2"/>
        <v>291</v>
      </c>
      <c r="G59" s="99">
        <f t="shared" si="2"/>
        <v>29</v>
      </c>
      <c r="H59" s="99">
        <f t="shared" si="2"/>
        <v>3.8</v>
      </c>
      <c r="I59" s="99">
        <f t="shared" si="2"/>
        <v>59</v>
      </c>
      <c r="J59" s="99">
        <f t="shared" si="2"/>
        <v>18</v>
      </c>
      <c r="K59" s="99">
        <f t="shared" si="2"/>
        <v>0.05</v>
      </c>
      <c r="L59" s="322">
        <f t="shared" si="2"/>
        <v>0.21000000000000002</v>
      </c>
      <c r="M59" s="323"/>
      <c r="N59" s="322">
        <f>N57+N58</f>
        <v>4</v>
      </c>
      <c r="O59" s="323"/>
      <c r="P59" s="322">
        <f>P57+P58</f>
        <v>5</v>
      </c>
      <c r="Q59" s="360"/>
      <c r="R59" s="185"/>
    </row>
    <row r="60" spans="1:19" s="38" customFormat="1" ht="12.75">
      <c r="A60" s="100"/>
      <c r="B60" s="320"/>
      <c r="C60" s="304">
        <f t="shared" ref="C60:L60" si="3">C20+C55+C59</f>
        <v>53.58</v>
      </c>
      <c r="D60" s="304">
        <f t="shared" si="3"/>
        <v>76.150000000000006</v>
      </c>
      <c r="E60" s="304">
        <f t="shared" si="3"/>
        <v>318.54999999999995</v>
      </c>
      <c r="F60" s="363">
        <f t="shared" si="3"/>
        <v>2135.16</v>
      </c>
      <c r="G60" s="308">
        <f t="shared" si="3"/>
        <v>548.08999999999992</v>
      </c>
      <c r="H60" s="308">
        <f t="shared" si="3"/>
        <v>118.85000000000001</v>
      </c>
      <c r="I60" s="308">
        <f t="shared" si="3"/>
        <v>697.52</v>
      </c>
      <c r="J60" s="308">
        <f t="shared" si="3"/>
        <v>178.81</v>
      </c>
      <c r="K60" s="308">
        <f t="shared" si="3"/>
        <v>1.32</v>
      </c>
      <c r="L60" s="316">
        <f t="shared" si="3"/>
        <v>1.2</v>
      </c>
      <c r="M60" s="317"/>
      <c r="N60" s="316">
        <f>M20+N55+N59</f>
        <v>63.429999999999993</v>
      </c>
      <c r="O60" s="317"/>
      <c r="P60" s="316">
        <f>O20+P55+P59</f>
        <v>8.1000000000000014</v>
      </c>
      <c r="Q60" s="361"/>
      <c r="R60" s="320"/>
    </row>
    <row r="61" spans="1:19" s="38" customFormat="1" ht="13.5" thickBot="1">
      <c r="A61" s="82" t="s">
        <v>267</v>
      </c>
      <c r="B61" s="321"/>
      <c r="C61" s="305"/>
      <c r="D61" s="305"/>
      <c r="E61" s="305"/>
      <c r="F61" s="364"/>
      <c r="G61" s="309"/>
      <c r="H61" s="309"/>
      <c r="I61" s="309"/>
      <c r="J61" s="309"/>
      <c r="K61" s="309"/>
      <c r="L61" s="318"/>
      <c r="M61" s="319"/>
      <c r="N61" s="318"/>
      <c r="O61" s="319"/>
      <c r="P61" s="318"/>
      <c r="Q61" s="362"/>
      <c r="R61" s="321"/>
    </row>
  </sheetData>
  <mergeCells count="149">
    <mergeCell ref="P60:Q61"/>
    <mergeCell ref="R60:R61"/>
    <mergeCell ref="H60:H61"/>
    <mergeCell ref="I60:I61"/>
    <mergeCell ref="J60:J61"/>
    <mergeCell ref="K60:K61"/>
    <mergeCell ref="L60:M61"/>
    <mergeCell ref="N60:O61"/>
    <mergeCell ref="B60:B61"/>
    <mergeCell ref="C60:C61"/>
    <mergeCell ref="D60:D61"/>
    <mergeCell ref="E60:E61"/>
    <mergeCell ref="F60:F61"/>
    <mergeCell ref="G60:G61"/>
    <mergeCell ref="L55:M55"/>
    <mergeCell ref="N55:O55"/>
    <mergeCell ref="P55:Q55"/>
    <mergeCell ref="L58:M58"/>
    <mergeCell ref="N58:O58"/>
    <mergeCell ref="P58:Q58"/>
    <mergeCell ref="L59:M59"/>
    <mergeCell ref="N59:O59"/>
    <mergeCell ref="P59:Q59"/>
    <mergeCell ref="L56:M56"/>
    <mergeCell ref="N56:O56"/>
    <mergeCell ref="P56:Q56"/>
    <mergeCell ref="L57:M57"/>
    <mergeCell ref="N57:O57"/>
    <mergeCell ref="P57:Q57"/>
    <mergeCell ref="L49:M52"/>
    <mergeCell ref="N49:O52"/>
    <mergeCell ref="P49:Q52"/>
    <mergeCell ref="R49:R52"/>
    <mergeCell ref="C49:C52"/>
    <mergeCell ref="D49:D52"/>
    <mergeCell ref="E49:E52"/>
    <mergeCell ref="F49:F52"/>
    <mergeCell ref="G49:G52"/>
    <mergeCell ref="H49:H52"/>
    <mergeCell ref="I49:I52"/>
    <mergeCell ref="J49:J52"/>
    <mergeCell ref="K49:K52"/>
    <mergeCell ref="L37:M38"/>
    <mergeCell ref="N37:O38"/>
    <mergeCell ref="P37:Q38"/>
    <mergeCell ref="R37:R38"/>
    <mergeCell ref="C39:C47"/>
    <mergeCell ref="D39:D47"/>
    <mergeCell ref="E39:E47"/>
    <mergeCell ref="F39:F47"/>
    <mergeCell ref="G39:G47"/>
    <mergeCell ref="H39:H47"/>
    <mergeCell ref="R39:R47"/>
    <mergeCell ref="I39:I47"/>
    <mergeCell ref="J39:J47"/>
    <mergeCell ref="K39:K47"/>
    <mergeCell ref="L39:M47"/>
    <mergeCell ref="N39:O47"/>
    <mergeCell ref="P39:Q47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22:M23"/>
    <mergeCell ref="N22:O23"/>
    <mergeCell ref="P22:Q23"/>
    <mergeCell ref="R22:R23"/>
    <mergeCell ref="C24:C34"/>
    <mergeCell ref="D24:D34"/>
    <mergeCell ref="E24:E34"/>
    <mergeCell ref="F24:F34"/>
    <mergeCell ref="G24:G34"/>
    <mergeCell ref="H24:H34"/>
    <mergeCell ref="R24:R34"/>
    <mergeCell ref="I24:I34"/>
    <mergeCell ref="J24:J34"/>
    <mergeCell ref="K24:K34"/>
    <mergeCell ref="L24:M34"/>
    <mergeCell ref="N24:O34"/>
    <mergeCell ref="P24:Q34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I11:I13"/>
    <mergeCell ref="J11:J13"/>
    <mergeCell ref="K11:K13"/>
    <mergeCell ref="L11:L13"/>
    <mergeCell ref="M11:N13"/>
    <mergeCell ref="O11:P13"/>
    <mergeCell ref="C11:C13"/>
    <mergeCell ref="D11:D13"/>
    <mergeCell ref="E11:E13"/>
    <mergeCell ref="F11:F13"/>
    <mergeCell ref="G11:G13"/>
    <mergeCell ref="H11:H13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A2:P2"/>
    <mergeCell ref="A3:P3"/>
    <mergeCell ref="Q2:R3"/>
    <mergeCell ref="C4:C10"/>
    <mergeCell ref="D4:D10"/>
    <mergeCell ref="E4:E10"/>
    <mergeCell ref="F4:F10"/>
    <mergeCell ref="G4:G10"/>
    <mergeCell ref="H4:H10"/>
    <mergeCell ref="I4:I10"/>
    <mergeCell ref="P53:Q53"/>
    <mergeCell ref="N53:O53"/>
    <mergeCell ref="L53:M53"/>
    <mergeCell ref="J4:J10"/>
    <mergeCell ref="K4:K10"/>
    <mergeCell ref="L4:L10"/>
    <mergeCell ref="M4:N10"/>
    <mergeCell ref="O4:P10"/>
    <mergeCell ref="Q4:R10"/>
    <mergeCell ref="Q11:R13"/>
    <mergeCell ref="M19:N19"/>
    <mergeCell ref="O19:P19"/>
    <mergeCell ref="Q19:R19"/>
    <mergeCell ref="M20:N20"/>
    <mergeCell ref="O20:P20"/>
    <mergeCell ref="Q20:R20"/>
    <mergeCell ref="L14:L17"/>
    <mergeCell ref="M14:N17"/>
    <mergeCell ref="O14:P17"/>
    <mergeCell ref="Q14:R17"/>
    <mergeCell ref="M18:N18"/>
    <mergeCell ref="O18:P18"/>
    <mergeCell ref="Q18:R18"/>
    <mergeCell ref="A21:R21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2"/>
  <sheetViews>
    <sheetView tabSelected="1" topLeftCell="A34" workbookViewId="0">
      <selection activeCell="G64" sqref="G64:G67"/>
    </sheetView>
  </sheetViews>
  <sheetFormatPr defaultRowHeight="15"/>
  <cols>
    <col min="1" max="1" width="21.85546875" customWidth="1"/>
    <col min="2" max="2" width="0.140625" customWidth="1"/>
    <col min="3" max="3" width="9.140625" hidden="1" customWidth="1"/>
    <col min="4" max="4" width="9" customWidth="1"/>
    <col min="5" max="5" width="9.140625" hidden="1" customWidth="1"/>
    <col min="6" max="6" width="7.42578125" customWidth="1"/>
    <col min="7" max="7" width="7.140625" customWidth="1"/>
    <col min="8" max="8" width="7.5703125" customWidth="1"/>
    <col min="9" max="9" width="6.7109375" customWidth="1"/>
    <col min="10" max="10" width="7.5703125" customWidth="1"/>
    <col min="11" max="11" width="7.42578125" customWidth="1"/>
    <col min="12" max="12" width="7.85546875" customWidth="1"/>
    <col min="13" max="13" width="7.7109375" customWidth="1"/>
    <col min="14" max="14" width="7.5703125" customWidth="1"/>
    <col min="15" max="15" width="6.42578125" customWidth="1"/>
    <col min="16" max="16" width="8" customWidth="1"/>
    <col min="17" max="17" width="8.140625" customWidth="1"/>
    <col min="18" max="18" width="9.140625" customWidth="1"/>
    <col min="19" max="19" width="9.140625" hidden="1" customWidth="1"/>
    <col min="20" max="20" width="0.140625" customWidth="1"/>
  </cols>
  <sheetData>
    <row r="1" spans="1:20" s="38" customFormat="1" ht="13.5" thickBot="1"/>
    <row r="2" spans="1:20" s="38" customFormat="1" ht="12.75">
      <c r="A2" s="370"/>
      <c r="B2" s="371"/>
      <c r="C2" s="371"/>
      <c r="D2" s="371"/>
      <c r="E2" s="371"/>
      <c r="F2" s="371"/>
      <c r="G2" s="371"/>
      <c r="H2" s="371"/>
      <c r="I2" s="372"/>
      <c r="J2" s="353"/>
      <c r="K2" s="353"/>
      <c r="L2" s="353"/>
      <c r="M2" s="353"/>
      <c r="N2" s="353"/>
      <c r="O2" s="353"/>
      <c r="P2" s="353"/>
      <c r="Q2" s="285"/>
      <c r="R2" s="365"/>
      <c r="S2" s="365"/>
      <c r="T2" s="330"/>
    </row>
    <row r="3" spans="1:20" s="38" customFormat="1" ht="18.75" customHeight="1">
      <c r="A3" s="373" t="s">
        <v>268</v>
      </c>
      <c r="B3" s="374"/>
      <c r="C3" s="374"/>
      <c r="D3" s="374"/>
      <c r="E3" s="374"/>
      <c r="F3" s="374"/>
      <c r="G3" s="374"/>
      <c r="H3" s="374"/>
      <c r="I3" s="375"/>
      <c r="J3" s="354"/>
      <c r="K3" s="354"/>
      <c r="L3" s="354"/>
      <c r="M3" s="354"/>
      <c r="N3" s="354"/>
      <c r="O3" s="354"/>
      <c r="P3" s="354"/>
      <c r="Q3" s="287"/>
      <c r="R3" s="366"/>
      <c r="S3" s="366"/>
      <c r="T3" s="331"/>
    </row>
    <row r="4" spans="1:20" s="38" customFormat="1" ht="13.5" thickBot="1">
      <c r="A4" s="335" t="s">
        <v>269</v>
      </c>
      <c r="B4" s="367"/>
      <c r="C4" s="367"/>
      <c r="D4" s="367"/>
      <c r="E4" s="367"/>
      <c r="F4" s="367"/>
      <c r="G4" s="367"/>
      <c r="H4" s="367"/>
      <c r="I4" s="290"/>
      <c r="J4" s="355"/>
      <c r="K4" s="355"/>
      <c r="L4" s="355"/>
      <c r="M4" s="355"/>
      <c r="N4" s="355"/>
      <c r="O4" s="355"/>
      <c r="P4" s="355"/>
      <c r="Q4" s="289"/>
      <c r="R4" s="367"/>
      <c r="S4" s="367"/>
      <c r="T4" s="332"/>
    </row>
    <row r="5" spans="1:20" s="38" customFormat="1" ht="25.5" customHeight="1">
      <c r="A5" s="368" t="s">
        <v>270</v>
      </c>
      <c r="B5" s="369"/>
      <c r="C5" s="378">
        <v>100</v>
      </c>
      <c r="D5" s="379"/>
      <c r="E5" s="376">
        <v>0.45</v>
      </c>
      <c r="F5" s="325"/>
      <c r="G5" s="236">
        <v>2.0499999999999998</v>
      </c>
      <c r="H5" s="236">
        <v>1.95</v>
      </c>
      <c r="I5" s="238">
        <v>42.5</v>
      </c>
      <c r="J5" s="228">
        <v>7</v>
      </c>
      <c r="K5" s="228">
        <v>10</v>
      </c>
      <c r="L5" s="228">
        <v>0</v>
      </c>
      <c r="M5" s="228">
        <v>0.45</v>
      </c>
      <c r="N5" s="228">
        <v>0.03</v>
      </c>
      <c r="O5" s="228">
        <v>0.02</v>
      </c>
      <c r="P5" s="228">
        <v>12.5</v>
      </c>
      <c r="Q5" s="356">
        <v>0.5</v>
      </c>
      <c r="R5" s="376"/>
      <c r="S5" s="295"/>
      <c r="T5" s="325"/>
    </row>
    <row r="6" spans="1:20" s="38" customFormat="1" ht="13.5" customHeight="1" thickBot="1">
      <c r="A6" s="377" t="s">
        <v>422</v>
      </c>
      <c r="B6" s="342"/>
      <c r="C6" s="380" t="s">
        <v>475</v>
      </c>
      <c r="D6" s="381"/>
      <c r="E6" s="377"/>
      <c r="F6" s="342"/>
      <c r="G6" s="242"/>
      <c r="H6" s="242"/>
      <c r="I6" s="243"/>
      <c r="J6" s="235"/>
      <c r="K6" s="235"/>
      <c r="L6" s="235"/>
      <c r="M6" s="235"/>
      <c r="N6" s="235"/>
      <c r="O6" s="235"/>
      <c r="P6" s="235"/>
      <c r="Q6" s="358"/>
      <c r="R6" s="377"/>
      <c r="S6" s="297"/>
      <c r="T6" s="342"/>
    </row>
    <row r="7" spans="1:20" s="38" customFormat="1" ht="25.5" customHeight="1">
      <c r="A7" s="368" t="s">
        <v>611</v>
      </c>
      <c r="B7" s="369"/>
      <c r="C7" s="378">
        <v>110</v>
      </c>
      <c r="D7" s="379"/>
      <c r="E7" s="376">
        <v>6.66</v>
      </c>
      <c r="F7" s="325"/>
      <c r="G7" s="236">
        <v>9.5399999999999991</v>
      </c>
      <c r="H7" s="236">
        <v>0.96</v>
      </c>
      <c r="I7" s="238">
        <v>159.6</v>
      </c>
      <c r="J7" s="353">
        <v>4.46</v>
      </c>
      <c r="K7" s="353">
        <v>9.31</v>
      </c>
      <c r="L7" s="353">
        <v>82.43</v>
      </c>
      <c r="M7" s="353">
        <v>1.04</v>
      </c>
      <c r="N7" s="353">
        <v>0</v>
      </c>
      <c r="O7" s="353">
        <v>0</v>
      </c>
      <c r="P7" s="353">
        <v>0</v>
      </c>
      <c r="Q7" s="386">
        <v>0.05</v>
      </c>
      <c r="R7" s="376"/>
      <c r="S7" s="295"/>
      <c r="T7" s="325"/>
    </row>
    <row r="8" spans="1:20" s="38" customFormat="1" ht="12.75" customHeight="1">
      <c r="A8" s="382" t="s">
        <v>612</v>
      </c>
      <c r="B8" s="341"/>
      <c r="C8" s="383" t="s">
        <v>613</v>
      </c>
      <c r="D8" s="384"/>
      <c r="E8" s="382"/>
      <c r="F8" s="341"/>
      <c r="G8" s="237"/>
      <c r="H8" s="237"/>
      <c r="I8" s="239"/>
      <c r="J8" s="354"/>
      <c r="K8" s="354"/>
      <c r="L8" s="354"/>
      <c r="M8" s="354"/>
      <c r="N8" s="354"/>
      <c r="O8" s="354"/>
      <c r="P8" s="354"/>
      <c r="Q8" s="387"/>
      <c r="R8" s="382"/>
      <c r="S8" s="385"/>
      <c r="T8" s="341"/>
    </row>
    <row r="9" spans="1:20" s="38" customFormat="1" ht="15.75" customHeight="1" thickBot="1">
      <c r="A9" s="382" t="s">
        <v>614</v>
      </c>
      <c r="B9" s="341"/>
      <c r="C9" s="383">
        <v>30</v>
      </c>
      <c r="D9" s="384"/>
      <c r="E9" s="377"/>
      <c r="F9" s="341"/>
      <c r="G9" s="237"/>
      <c r="H9" s="237"/>
      <c r="I9" s="239"/>
      <c r="J9" s="354"/>
      <c r="K9" s="354"/>
      <c r="L9" s="354"/>
      <c r="M9" s="354"/>
      <c r="N9" s="354"/>
      <c r="O9" s="354"/>
      <c r="P9" s="354"/>
      <c r="Q9" s="387"/>
      <c r="R9" s="382"/>
      <c r="S9" s="297"/>
      <c r="T9" s="342"/>
    </row>
    <row r="10" spans="1:20" s="38" customFormat="1" ht="15.75" customHeight="1">
      <c r="A10" s="382" t="s">
        <v>615</v>
      </c>
      <c r="B10" s="341"/>
      <c r="C10" s="383">
        <v>22.5</v>
      </c>
      <c r="D10" s="384"/>
      <c r="E10" s="173"/>
      <c r="F10" s="163"/>
      <c r="G10" s="147"/>
      <c r="H10" s="147"/>
      <c r="I10" s="149"/>
      <c r="J10" s="166"/>
      <c r="K10" s="166"/>
      <c r="L10" s="166"/>
      <c r="M10" s="166"/>
      <c r="N10" s="166"/>
      <c r="O10" s="166"/>
      <c r="P10" s="166"/>
      <c r="Q10" s="172"/>
      <c r="R10" s="173"/>
      <c r="S10" s="174"/>
      <c r="T10" s="163"/>
    </row>
    <row r="11" spans="1:20" s="38" customFormat="1" ht="15.75" customHeight="1">
      <c r="A11" s="382" t="s">
        <v>616</v>
      </c>
      <c r="B11" s="341"/>
      <c r="C11" s="383">
        <v>3.9</v>
      </c>
      <c r="D11" s="384"/>
      <c r="E11" s="173"/>
      <c r="F11" s="163"/>
      <c r="G11" s="147"/>
      <c r="H11" s="147"/>
      <c r="I11" s="149"/>
      <c r="J11" s="166"/>
      <c r="K11" s="166"/>
      <c r="L11" s="166"/>
      <c r="M11" s="166"/>
      <c r="N11" s="166"/>
      <c r="O11" s="166"/>
      <c r="P11" s="166"/>
      <c r="Q11" s="172"/>
      <c r="R11" s="173"/>
      <c r="S11" s="174"/>
      <c r="T11" s="163"/>
    </row>
    <row r="12" spans="1:20" s="38" customFormat="1" ht="15.75" customHeight="1">
      <c r="A12" s="382" t="s">
        <v>617</v>
      </c>
      <c r="B12" s="341"/>
      <c r="C12" s="383">
        <v>3.9</v>
      </c>
      <c r="D12" s="384"/>
      <c r="E12" s="173"/>
      <c r="F12" s="163"/>
      <c r="G12" s="147"/>
      <c r="H12" s="147"/>
      <c r="I12" s="149"/>
      <c r="J12" s="166"/>
      <c r="K12" s="166"/>
      <c r="L12" s="166"/>
      <c r="M12" s="166"/>
      <c r="N12" s="166"/>
      <c r="O12" s="166"/>
      <c r="P12" s="166"/>
      <c r="Q12" s="172"/>
      <c r="R12" s="173"/>
      <c r="S12" s="174"/>
      <c r="T12" s="163"/>
    </row>
    <row r="13" spans="1:20" s="38" customFormat="1" ht="15.75" customHeight="1">
      <c r="A13" s="382" t="s">
        <v>618</v>
      </c>
      <c r="B13" s="341"/>
      <c r="C13" s="383" t="s">
        <v>619</v>
      </c>
      <c r="D13" s="384"/>
      <c r="E13" s="173"/>
      <c r="F13" s="163"/>
      <c r="G13" s="147"/>
      <c r="H13" s="147"/>
      <c r="I13" s="149"/>
      <c r="J13" s="166"/>
      <c r="K13" s="166"/>
      <c r="L13" s="166"/>
      <c r="M13" s="166"/>
      <c r="N13" s="166"/>
      <c r="O13" s="166"/>
      <c r="P13" s="166"/>
      <c r="Q13" s="172"/>
      <c r="R13" s="173"/>
      <c r="S13" s="174"/>
      <c r="T13" s="163"/>
    </row>
    <row r="14" spans="1:20" s="38" customFormat="1" ht="15.75" customHeight="1">
      <c r="A14" s="382" t="s">
        <v>620</v>
      </c>
      <c r="B14" s="341"/>
      <c r="C14" s="383">
        <v>2</v>
      </c>
      <c r="D14" s="384"/>
      <c r="E14" s="173"/>
      <c r="F14" s="163"/>
      <c r="G14" s="147"/>
      <c r="H14" s="147"/>
      <c r="I14" s="149"/>
      <c r="J14" s="166"/>
      <c r="K14" s="166"/>
      <c r="L14" s="166"/>
      <c r="M14" s="166"/>
      <c r="N14" s="166"/>
      <c r="O14" s="166"/>
      <c r="P14" s="166"/>
      <c r="Q14" s="172"/>
      <c r="R14" s="173"/>
      <c r="S14" s="174"/>
      <c r="T14" s="163"/>
    </row>
    <row r="15" spans="1:20" s="38" customFormat="1" ht="15.75" customHeight="1" thickBot="1">
      <c r="A15" s="377" t="s">
        <v>231</v>
      </c>
      <c r="B15" s="342"/>
      <c r="C15" s="380">
        <v>2</v>
      </c>
      <c r="D15" s="381"/>
      <c r="E15" s="173"/>
      <c r="F15" s="163"/>
      <c r="G15" s="147"/>
      <c r="H15" s="147"/>
      <c r="I15" s="149"/>
      <c r="J15" s="166"/>
      <c r="K15" s="166"/>
      <c r="L15" s="166"/>
      <c r="M15" s="166"/>
      <c r="N15" s="166"/>
      <c r="O15" s="166"/>
      <c r="P15" s="166"/>
      <c r="Q15" s="172"/>
      <c r="R15" s="173"/>
      <c r="S15" s="174"/>
      <c r="T15" s="163"/>
    </row>
    <row r="16" spans="1:20" s="38" customFormat="1" ht="24" customHeight="1">
      <c r="A16" s="368" t="s">
        <v>271</v>
      </c>
      <c r="B16" s="369"/>
      <c r="C16" s="378">
        <v>150</v>
      </c>
      <c r="D16" s="379"/>
      <c r="E16" s="376">
        <v>5.25</v>
      </c>
      <c r="F16" s="325"/>
      <c r="G16" s="236">
        <v>6.15</v>
      </c>
      <c r="H16" s="236">
        <v>35.25</v>
      </c>
      <c r="I16" s="238">
        <v>220.5</v>
      </c>
      <c r="J16" s="353">
        <v>2.33</v>
      </c>
      <c r="K16" s="353">
        <v>20.55</v>
      </c>
      <c r="L16" s="353">
        <v>110.06</v>
      </c>
      <c r="M16" s="353">
        <v>2.33</v>
      </c>
      <c r="N16" s="353">
        <v>0.24</v>
      </c>
      <c r="O16" s="353">
        <v>0.05</v>
      </c>
      <c r="P16" s="353">
        <v>0</v>
      </c>
      <c r="Q16" s="386">
        <v>0</v>
      </c>
      <c r="R16" s="376"/>
      <c r="S16" s="295"/>
      <c r="T16" s="325"/>
    </row>
    <row r="17" spans="1:20" s="38" customFormat="1" ht="12.75">
      <c r="A17" s="382" t="s">
        <v>272</v>
      </c>
      <c r="B17" s="341"/>
      <c r="C17" s="382">
        <v>61</v>
      </c>
      <c r="D17" s="341"/>
      <c r="E17" s="382"/>
      <c r="F17" s="341"/>
      <c r="G17" s="237"/>
      <c r="H17" s="237"/>
      <c r="I17" s="239"/>
      <c r="J17" s="354"/>
      <c r="K17" s="354"/>
      <c r="L17" s="354"/>
      <c r="M17" s="354"/>
      <c r="N17" s="354"/>
      <c r="O17" s="354"/>
      <c r="P17" s="354"/>
      <c r="Q17" s="387"/>
      <c r="R17" s="382"/>
      <c r="S17" s="296"/>
      <c r="T17" s="341"/>
    </row>
    <row r="18" spans="1:20" s="38" customFormat="1" ht="12.75">
      <c r="A18" s="382" t="s">
        <v>194</v>
      </c>
      <c r="B18" s="341"/>
      <c r="C18" s="382">
        <v>5</v>
      </c>
      <c r="D18" s="341"/>
      <c r="E18" s="382"/>
      <c r="F18" s="341"/>
      <c r="G18" s="237"/>
      <c r="H18" s="237"/>
      <c r="I18" s="239"/>
      <c r="J18" s="354"/>
      <c r="K18" s="354"/>
      <c r="L18" s="354"/>
      <c r="M18" s="354"/>
      <c r="N18" s="354"/>
      <c r="O18" s="354"/>
      <c r="P18" s="354"/>
      <c r="Q18" s="387"/>
      <c r="R18" s="382"/>
      <c r="S18" s="296"/>
      <c r="T18" s="341"/>
    </row>
    <row r="19" spans="1:20" s="38" customFormat="1" ht="13.5" thickBot="1">
      <c r="A19" s="377" t="s">
        <v>231</v>
      </c>
      <c r="B19" s="342"/>
      <c r="C19" s="377">
        <v>1.7</v>
      </c>
      <c r="D19" s="342"/>
      <c r="E19" s="377"/>
      <c r="F19" s="342"/>
      <c r="G19" s="242"/>
      <c r="H19" s="242"/>
      <c r="I19" s="243"/>
      <c r="J19" s="355"/>
      <c r="K19" s="355"/>
      <c r="L19" s="355"/>
      <c r="M19" s="355"/>
      <c r="N19" s="355"/>
      <c r="O19" s="355"/>
      <c r="P19" s="355"/>
      <c r="Q19" s="388"/>
      <c r="R19" s="377"/>
      <c r="S19" s="297"/>
      <c r="T19" s="342"/>
    </row>
    <row r="20" spans="1:20" s="38" customFormat="1" ht="25.5" customHeight="1">
      <c r="A20" s="368" t="s">
        <v>273</v>
      </c>
      <c r="B20" s="369"/>
      <c r="C20" s="333" t="s">
        <v>275</v>
      </c>
      <c r="D20" s="330"/>
      <c r="E20" s="376">
        <v>1.4</v>
      </c>
      <c r="F20" s="325"/>
      <c r="G20" s="236">
        <v>1.6</v>
      </c>
      <c r="H20" s="236">
        <v>16.399999999999999</v>
      </c>
      <c r="I20" s="238">
        <v>86</v>
      </c>
      <c r="J20" s="228">
        <v>66</v>
      </c>
      <c r="K20" s="228">
        <v>0.8</v>
      </c>
      <c r="L20" s="228">
        <v>50</v>
      </c>
      <c r="M20" s="228">
        <v>12</v>
      </c>
      <c r="N20" s="228">
        <v>0.02</v>
      </c>
      <c r="O20" s="228">
        <v>0.08</v>
      </c>
      <c r="P20" s="228">
        <v>0.6</v>
      </c>
      <c r="Q20" s="356">
        <v>0</v>
      </c>
      <c r="R20" s="376"/>
      <c r="S20" s="295"/>
      <c r="T20" s="325"/>
    </row>
    <row r="21" spans="1:20" s="38" customFormat="1" ht="12.75">
      <c r="A21" s="382" t="s">
        <v>274</v>
      </c>
      <c r="B21" s="341"/>
      <c r="C21" s="382">
        <v>1</v>
      </c>
      <c r="D21" s="341"/>
      <c r="E21" s="382"/>
      <c r="F21" s="341"/>
      <c r="G21" s="237"/>
      <c r="H21" s="237"/>
      <c r="I21" s="239"/>
      <c r="J21" s="229"/>
      <c r="K21" s="229"/>
      <c r="L21" s="229"/>
      <c r="M21" s="229"/>
      <c r="N21" s="229"/>
      <c r="O21" s="229"/>
      <c r="P21" s="229"/>
      <c r="Q21" s="357"/>
      <c r="R21" s="382"/>
      <c r="S21" s="296"/>
      <c r="T21" s="341"/>
    </row>
    <row r="22" spans="1:20" s="38" customFormat="1" ht="11.25" customHeight="1">
      <c r="A22" s="382" t="s">
        <v>420</v>
      </c>
      <c r="B22" s="341"/>
      <c r="C22" s="382">
        <v>15</v>
      </c>
      <c r="D22" s="341"/>
      <c r="E22" s="382"/>
      <c r="F22" s="341"/>
      <c r="G22" s="237"/>
      <c r="H22" s="237"/>
      <c r="I22" s="239"/>
      <c r="J22" s="229"/>
      <c r="K22" s="229"/>
      <c r="L22" s="229"/>
      <c r="M22" s="229"/>
      <c r="N22" s="229"/>
      <c r="O22" s="229"/>
      <c r="P22" s="229"/>
      <c r="Q22" s="357"/>
      <c r="R22" s="382"/>
      <c r="S22" s="296"/>
      <c r="T22" s="341"/>
    </row>
    <row r="23" spans="1:20" s="38" customFormat="1" ht="13.5" customHeight="1" thickBot="1">
      <c r="A23" s="377" t="s">
        <v>421</v>
      </c>
      <c r="B23" s="342"/>
      <c r="C23" s="377">
        <v>50</v>
      </c>
      <c r="D23" s="342"/>
      <c r="E23" s="377"/>
      <c r="F23" s="342"/>
      <c r="G23" s="242"/>
      <c r="H23" s="242"/>
      <c r="I23" s="243"/>
      <c r="J23" s="235"/>
      <c r="K23" s="235"/>
      <c r="L23" s="235"/>
      <c r="M23" s="235"/>
      <c r="N23" s="235"/>
      <c r="O23" s="235"/>
      <c r="P23" s="235"/>
      <c r="Q23" s="358"/>
      <c r="R23" s="377"/>
      <c r="S23" s="297"/>
      <c r="T23" s="342"/>
    </row>
    <row r="24" spans="1:20" s="38" customFormat="1" ht="13.5" thickBot="1">
      <c r="A24" s="337" t="s">
        <v>276</v>
      </c>
      <c r="B24" s="336"/>
      <c r="C24" s="389">
        <v>48</v>
      </c>
      <c r="D24" s="390"/>
      <c r="E24" s="337">
        <v>5.28</v>
      </c>
      <c r="F24" s="336"/>
      <c r="G24" s="80">
        <v>0.96</v>
      </c>
      <c r="H24" s="80">
        <v>31.68</v>
      </c>
      <c r="I24" s="81">
        <v>158.04</v>
      </c>
      <c r="J24" s="81">
        <v>28</v>
      </c>
      <c r="K24" s="81">
        <v>3.12</v>
      </c>
      <c r="L24" s="81">
        <v>126.4</v>
      </c>
      <c r="M24" s="81">
        <v>37.6</v>
      </c>
      <c r="N24" s="81">
        <v>0.14000000000000001</v>
      </c>
      <c r="O24" s="81">
        <v>0.06</v>
      </c>
      <c r="P24" s="81">
        <v>0</v>
      </c>
      <c r="Q24" s="80">
        <v>0</v>
      </c>
      <c r="R24" s="337"/>
      <c r="S24" s="299"/>
      <c r="T24" s="336"/>
    </row>
    <row r="25" spans="1:20" s="38" customFormat="1" ht="13.5" thickBot="1">
      <c r="A25" s="337" t="s">
        <v>226</v>
      </c>
      <c r="B25" s="336"/>
      <c r="C25" s="389">
        <v>200</v>
      </c>
      <c r="D25" s="390"/>
      <c r="E25" s="337">
        <v>5.13</v>
      </c>
      <c r="F25" s="336"/>
      <c r="G25" s="80">
        <v>1.88</v>
      </c>
      <c r="H25" s="80">
        <v>7.38</v>
      </c>
      <c r="I25" s="81">
        <v>71.25</v>
      </c>
      <c r="J25" s="81">
        <v>155</v>
      </c>
      <c r="K25" s="81">
        <v>0.12</v>
      </c>
      <c r="L25" s="81">
        <v>118.75</v>
      </c>
      <c r="M25" s="81">
        <v>18.75</v>
      </c>
      <c r="N25" s="81">
        <v>0.04</v>
      </c>
      <c r="O25" s="81">
        <v>0</v>
      </c>
      <c r="P25" s="81">
        <v>0.7</v>
      </c>
      <c r="Q25" s="80">
        <v>11</v>
      </c>
      <c r="R25" s="337"/>
      <c r="S25" s="299"/>
      <c r="T25" s="336"/>
    </row>
    <row r="26" spans="1:20" s="86" customFormat="1" ht="13.5" thickBot="1">
      <c r="A26" s="339" t="s">
        <v>203</v>
      </c>
      <c r="B26" s="340"/>
      <c r="C26" s="391"/>
      <c r="D26" s="392"/>
      <c r="E26" s="393">
        <v>24.17</v>
      </c>
      <c r="F26" s="338"/>
      <c r="G26" s="102">
        <v>22.18</v>
      </c>
      <c r="H26" s="102">
        <v>93.62</v>
      </c>
      <c r="I26" s="101">
        <v>737.89</v>
      </c>
      <c r="J26" s="101">
        <v>262.79000000000002</v>
      </c>
      <c r="K26" s="101">
        <v>43.9</v>
      </c>
      <c r="L26" s="101">
        <v>487.64</v>
      </c>
      <c r="M26" s="101">
        <v>72.17</v>
      </c>
      <c r="N26" s="101">
        <v>0.47</v>
      </c>
      <c r="O26" s="101">
        <v>0.21</v>
      </c>
      <c r="P26" s="101">
        <v>13.8</v>
      </c>
      <c r="Q26" s="102">
        <v>11.55</v>
      </c>
      <c r="R26" s="339"/>
      <c r="S26" s="324"/>
      <c r="T26" s="340"/>
    </row>
    <row r="27" spans="1:20" s="38" customFormat="1" ht="13.5" customHeight="1" thickBot="1">
      <c r="A27" s="343" t="s">
        <v>277</v>
      </c>
      <c r="B27" s="344"/>
      <c r="C27" s="343"/>
      <c r="D27" s="344"/>
      <c r="E27" s="343"/>
      <c r="F27" s="344"/>
      <c r="G27" s="76"/>
      <c r="H27" s="76"/>
      <c r="I27" s="78"/>
      <c r="J27" s="78"/>
      <c r="K27" s="78"/>
      <c r="L27" s="78"/>
      <c r="M27" s="78"/>
      <c r="N27" s="78"/>
      <c r="O27" s="78"/>
      <c r="P27" s="78"/>
      <c r="Q27" s="76"/>
      <c r="R27" s="343"/>
      <c r="S27" s="298"/>
      <c r="T27" s="344"/>
    </row>
    <row r="28" spans="1:20" s="38" customFormat="1" ht="25.5" customHeight="1">
      <c r="A28" s="368" t="s">
        <v>278</v>
      </c>
      <c r="B28" s="369"/>
      <c r="C28" s="378">
        <v>100</v>
      </c>
      <c r="D28" s="396"/>
      <c r="E28" s="379"/>
      <c r="F28" s="236">
        <v>2.2000000000000002</v>
      </c>
      <c r="G28" s="236">
        <v>7.6</v>
      </c>
      <c r="H28" s="236">
        <v>11.4</v>
      </c>
      <c r="I28" s="238">
        <v>128</v>
      </c>
      <c r="J28" s="228">
        <v>42.1</v>
      </c>
      <c r="K28" s="228">
        <v>34.299999999999997</v>
      </c>
      <c r="L28" s="228">
        <v>0</v>
      </c>
      <c r="M28" s="228">
        <v>1.9</v>
      </c>
      <c r="N28" s="228">
        <v>0.06</v>
      </c>
      <c r="O28" s="228">
        <v>0.08</v>
      </c>
      <c r="P28" s="228">
        <v>14.9</v>
      </c>
      <c r="Q28" s="356">
        <v>8.0000000000000002E-3</v>
      </c>
      <c r="R28" s="376"/>
      <c r="S28" s="295"/>
      <c r="T28" s="325"/>
    </row>
    <row r="29" spans="1:20" s="38" customFormat="1" ht="12.75">
      <c r="A29" s="382" t="s">
        <v>279</v>
      </c>
      <c r="B29" s="341"/>
      <c r="C29" s="383" t="s">
        <v>453</v>
      </c>
      <c r="D29" s="394"/>
      <c r="E29" s="384"/>
      <c r="F29" s="237"/>
      <c r="G29" s="237"/>
      <c r="H29" s="237"/>
      <c r="I29" s="239"/>
      <c r="J29" s="229"/>
      <c r="K29" s="229"/>
      <c r="L29" s="229"/>
      <c r="M29" s="229"/>
      <c r="N29" s="229"/>
      <c r="O29" s="229"/>
      <c r="P29" s="229"/>
      <c r="Q29" s="357"/>
      <c r="R29" s="382"/>
      <c r="S29" s="296"/>
      <c r="T29" s="341"/>
    </row>
    <row r="30" spans="1:20" s="38" customFormat="1" ht="12.75">
      <c r="A30" s="382" t="s">
        <v>206</v>
      </c>
      <c r="B30" s="341"/>
      <c r="C30" s="383" t="s">
        <v>454</v>
      </c>
      <c r="D30" s="394"/>
      <c r="E30" s="384"/>
      <c r="F30" s="237"/>
      <c r="G30" s="237"/>
      <c r="H30" s="237"/>
      <c r="I30" s="239"/>
      <c r="J30" s="229"/>
      <c r="K30" s="229"/>
      <c r="L30" s="229"/>
      <c r="M30" s="229"/>
      <c r="N30" s="229"/>
      <c r="O30" s="229"/>
      <c r="P30" s="229"/>
      <c r="Q30" s="357"/>
      <c r="R30" s="382"/>
      <c r="S30" s="296"/>
      <c r="T30" s="341"/>
    </row>
    <row r="31" spans="1:20" s="38" customFormat="1" ht="12.75">
      <c r="A31" s="382" t="s">
        <v>516</v>
      </c>
      <c r="B31" s="341"/>
      <c r="C31" s="383">
        <v>16.8</v>
      </c>
      <c r="D31" s="394"/>
      <c r="E31" s="384"/>
      <c r="F31" s="237"/>
      <c r="G31" s="237"/>
      <c r="H31" s="237"/>
      <c r="I31" s="239"/>
      <c r="J31" s="229"/>
      <c r="K31" s="229"/>
      <c r="L31" s="229"/>
      <c r="M31" s="229"/>
      <c r="N31" s="229"/>
      <c r="O31" s="229"/>
      <c r="P31" s="229"/>
      <c r="Q31" s="357"/>
      <c r="R31" s="382"/>
      <c r="S31" s="296"/>
      <c r="T31" s="341"/>
    </row>
    <row r="32" spans="1:20" s="38" customFormat="1" ht="12.75">
      <c r="A32" s="382" t="s">
        <v>208</v>
      </c>
      <c r="B32" s="341"/>
      <c r="C32" s="383">
        <v>8</v>
      </c>
      <c r="D32" s="394"/>
      <c r="E32" s="384"/>
      <c r="F32" s="237"/>
      <c r="G32" s="237"/>
      <c r="H32" s="237"/>
      <c r="I32" s="239"/>
      <c r="J32" s="229"/>
      <c r="K32" s="229"/>
      <c r="L32" s="229"/>
      <c r="M32" s="229"/>
      <c r="N32" s="229"/>
      <c r="O32" s="229"/>
      <c r="P32" s="229"/>
      <c r="Q32" s="357"/>
      <c r="R32" s="382"/>
      <c r="S32" s="296"/>
      <c r="T32" s="341"/>
    </row>
    <row r="33" spans="1:20" s="38" customFormat="1" ht="12.75">
      <c r="A33" s="382" t="s">
        <v>209</v>
      </c>
      <c r="B33" s="341"/>
      <c r="C33" s="383">
        <v>0.45</v>
      </c>
      <c r="D33" s="394"/>
      <c r="E33" s="384"/>
      <c r="F33" s="237"/>
      <c r="G33" s="237"/>
      <c r="H33" s="237"/>
      <c r="I33" s="239"/>
      <c r="J33" s="229"/>
      <c r="K33" s="229"/>
      <c r="L33" s="229"/>
      <c r="M33" s="229"/>
      <c r="N33" s="229"/>
      <c r="O33" s="229"/>
      <c r="P33" s="229"/>
      <c r="Q33" s="357"/>
      <c r="R33" s="382"/>
      <c r="S33" s="296"/>
      <c r="T33" s="341"/>
    </row>
    <row r="34" spans="1:20" s="38" customFormat="1" ht="13.5" thickBot="1">
      <c r="A34" s="382" t="s">
        <v>210</v>
      </c>
      <c r="B34" s="341"/>
      <c r="C34" s="383">
        <v>1.2</v>
      </c>
      <c r="D34" s="395"/>
      <c r="E34" s="384"/>
      <c r="F34" s="237"/>
      <c r="G34" s="237"/>
      <c r="H34" s="237"/>
      <c r="I34" s="239"/>
      <c r="J34" s="229"/>
      <c r="K34" s="229"/>
      <c r="L34" s="229"/>
      <c r="M34" s="229"/>
      <c r="N34" s="229"/>
      <c r="O34" s="229"/>
      <c r="P34" s="229"/>
      <c r="Q34" s="357"/>
      <c r="R34" s="382"/>
      <c r="S34" s="297"/>
      <c r="T34" s="342"/>
    </row>
    <row r="35" spans="1:20" s="38" customFormat="1" ht="13.5" thickBot="1">
      <c r="A35" s="377" t="s">
        <v>231</v>
      </c>
      <c r="B35" s="342"/>
      <c r="C35" s="380">
        <v>1</v>
      </c>
      <c r="D35" s="397"/>
      <c r="E35" s="381"/>
      <c r="F35" s="190"/>
      <c r="G35" s="190"/>
      <c r="H35" s="190"/>
      <c r="I35" s="191"/>
      <c r="J35" s="192"/>
      <c r="K35" s="88"/>
      <c r="L35" s="192"/>
      <c r="M35" s="192"/>
      <c r="N35" s="192"/>
      <c r="O35" s="192"/>
      <c r="P35" s="192"/>
      <c r="Q35" s="193"/>
      <c r="R35" s="150"/>
      <c r="S35" s="49"/>
      <c r="T35" s="49"/>
    </row>
    <row r="36" spans="1:20" s="38" customFormat="1" ht="12.75">
      <c r="A36" s="376"/>
      <c r="B36" s="325"/>
      <c r="C36" s="333"/>
      <c r="D36" s="365"/>
      <c r="E36" s="365"/>
      <c r="F36" s="189"/>
      <c r="G36" s="79"/>
      <c r="H36" s="186"/>
      <c r="I36" s="187"/>
      <c r="J36" s="188"/>
      <c r="K36" s="188"/>
      <c r="L36" s="88"/>
      <c r="M36" s="88"/>
      <c r="N36" s="188"/>
      <c r="O36" s="88"/>
      <c r="P36" s="188"/>
      <c r="Q36" s="189"/>
      <c r="R36" s="236"/>
      <c r="S36" s="398"/>
      <c r="T36" s="399"/>
    </row>
    <row r="37" spans="1:20" s="38" customFormat="1" ht="29.25" customHeight="1">
      <c r="A37" s="406" t="s">
        <v>280</v>
      </c>
      <c r="B37" s="407"/>
      <c r="C37" s="334" t="s">
        <v>623</v>
      </c>
      <c r="D37" s="402"/>
      <c r="E37" s="366"/>
      <c r="F37" s="167">
        <v>15.4</v>
      </c>
      <c r="G37" s="79">
        <v>8.3000000000000007</v>
      </c>
      <c r="H37" s="79">
        <v>18.8</v>
      </c>
      <c r="I37" s="88">
        <v>218</v>
      </c>
      <c r="J37" s="88">
        <v>22.5</v>
      </c>
      <c r="K37" s="88">
        <v>34</v>
      </c>
      <c r="L37" s="88">
        <v>0</v>
      </c>
      <c r="M37" s="88">
        <v>1.25</v>
      </c>
      <c r="N37" s="88">
        <v>0.13</v>
      </c>
      <c r="O37" s="88">
        <v>0.08</v>
      </c>
      <c r="P37" s="88">
        <v>9.75</v>
      </c>
      <c r="Q37" s="79">
        <v>1</v>
      </c>
      <c r="R37" s="237"/>
      <c r="S37" s="400"/>
      <c r="T37" s="401"/>
    </row>
    <row r="38" spans="1:20" s="38" customFormat="1" ht="12.75">
      <c r="A38" s="382" t="s">
        <v>122</v>
      </c>
      <c r="B38" s="341"/>
      <c r="C38" s="383" t="s">
        <v>455</v>
      </c>
      <c r="D38" s="394"/>
      <c r="E38" s="395"/>
      <c r="F38" s="167"/>
      <c r="G38" s="79"/>
      <c r="H38" s="79"/>
      <c r="I38" s="88"/>
      <c r="J38" s="88"/>
      <c r="K38" s="88"/>
      <c r="L38" s="88"/>
      <c r="M38" s="88"/>
      <c r="N38" s="88"/>
      <c r="O38" s="88"/>
      <c r="P38" s="88"/>
      <c r="Q38" s="79"/>
      <c r="R38" s="237"/>
      <c r="S38" s="400"/>
      <c r="T38" s="401"/>
    </row>
    <row r="39" spans="1:20" s="38" customFormat="1" ht="12.75">
      <c r="A39" s="382" t="s">
        <v>10</v>
      </c>
      <c r="B39" s="341"/>
      <c r="C39" s="383">
        <v>5</v>
      </c>
      <c r="D39" s="394"/>
      <c r="E39" s="395"/>
      <c r="F39" s="167"/>
      <c r="G39" s="79"/>
      <c r="H39" s="79"/>
      <c r="I39" s="88"/>
      <c r="J39" s="88"/>
      <c r="K39" s="88"/>
      <c r="L39" s="88"/>
      <c r="M39" s="88"/>
      <c r="N39" s="88"/>
      <c r="O39" s="88"/>
      <c r="P39" s="88"/>
      <c r="Q39" s="79"/>
      <c r="R39" s="237"/>
      <c r="S39" s="400"/>
      <c r="T39" s="401"/>
    </row>
    <row r="40" spans="1:20" s="38" customFormat="1" ht="12.75">
      <c r="A40" s="382" t="s">
        <v>281</v>
      </c>
      <c r="B40" s="341"/>
      <c r="C40" s="403" t="s">
        <v>629</v>
      </c>
      <c r="D40" s="404"/>
      <c r="E40" s="405"/>
      <c r="F40" s="167"/>
      <c r="G40" s="79"/>
      <c r="H40" s="79"/>
      <c r="I40" s="88"/>
      <c r="J40" s="88"/>
      <c r="K40" s="88"/>
      <c r="L40" s="88"/>
      <c r="M40" s="88"/>
      <c r="N40" s="88"/>
      <c r="O40" s="88"/>
      <c r="P40" s="88"/>
      <c r="Q40" s="79"/>
      <c r="R40" s="237"/>
      <c r="S40" s="400"/>
      <c r="T40" s="401"/>
    </row>
    <row r="41" spans="1:20" s="38" customFormat="1" ht="12.75">
      <c r="A41" s="382" t="s">
        <v>206</v>
      </c>
      <c r="B41" s="341"/>
      <c r="C41" s="403" t="s">
        <v>630</v>
      </c>
      <c r="D41" s="404"/>
      <c r="E41" s="405"/>
      <c r="F41" s="167"/>
      <c r="G41" s="79"/>
      <c r="H41" s="79"/>
      <c r="I41" s="88"/>
      <c r="J41" s="88"/>
      <c r="K41" s="88"/>
      <c r="L41" s="88"/>
      <c r="M41" s="88"/>
      <c r="N41" s="88"/>
      <c r="O41" s="88"/>
      <c r="P41" s="88"/>
      <c r="Q41" s="79"/>
      <c r="R41" s="237"/>
      <c r="S41" s="400"/>
      <c r="T41" s="401"/>
    </row>
    <row r="42" spans="1:20" s="38" customFormat="1" ht="12.75">
      <c r="A42" s="382" t="s">
        <v>194</v>
      </c>
      <c r="B42" s="341"/>
      <c r="C42" s="383">
        <v>3</v>
      </c>
      <c r="D42" s="394"/>
      <c r="E42" s="395"/>
      <c r="F42" s="167"/>
      <c r="G42" s="79"/>
      <c r="H42" s="79"/>
      <c r="I42" s="88"/>
      <c r="J42" s="88"/>
      <c r="K42" s="88"/>
      <c r="L42" s="88"/>
      <c r="M42" s="88"/>
      <c r="N42" s="88"/>
      <c r="O42" s="88"/>
      <c r="P42" s="88"/>
      <c r="Q42" s="79"/>
      <c r="R42" s="237"/>
      <c r="S42" s="400"/>
      <c r="T42" s="401"/>
    </row>
    <row r="43" spans="1:20" s="38" customFormat="1" ht="12.75">
      <c r="A43" s="382" t="s">
        <v>231</v>
      </c>
      <c r="B43" s="341"/>
      <c r="C43" s="383">
        <v>2.5</v>
      </c>
      <c r="D43" s="394"/>
      <c r="E43" s="395"/>
      <c r="F43" s="167"/>
      <c r="G43" s="79"/>
      <c r="H43" s="79"/>
      <c r="I43" s="88"/>
      <c r="J43" s="88"/>
      <c r="K43" s="88"/>
      <c r="L43" s="88"/>
      <c r="M43" s="88"/>
      <c r="N43" s="88"/>
      <c r="O43" s="88"/>
      <c r="P43" s="88"/>
      <c r="Q43" s="79"/>
      <c r="R43" s="237"/>
      <c r="S43" s="400"/>
      <c r="T43" s="401"/>
    </row>
    <row r="44" spans="1:20" s="38" customFormat="1" ht="13.5" thickBot="1">
      <c r="A44" s="377" t="s">
        <v>282</v>
      </c>
      <c r="B44" s="342"/>
      <c r="C44" s="380" t="s">
        <v>456</v>
      </c>
      <c r="D44" s="397"/>
      <c r="E44" s="397"/>
      <c r="F44" s="168"/>
      <c r="G44" s="80"/>
      <c r="H44" s="80"/>
      <c r="I44" s="81"/>
      <c r="J44" s="81"/>
      <c r="K44" s="81"/>
      <c r="L44" s="81"/>
      <c r="M44" s="81"/>
      <c r="N44" s="81"/>
      <c r="O44" s="81"/>
      <c r="P44" s="81"/>
      <c r="Q44" s="80"/>
      <c r="R44" s="242"/>
      <c r="S44" s="400"/>
      <c r="T44" s="401"/>
    </row>
    <row r="45" spans="1:20" s="38" customFormat="1" ht="25.5" customHeight="1">
      <c r="A45" s="368" t="s">
        <v>284</v>
      </c>
      <c r="B45" s="369"/>
      <c r="C45" s="378">
        <v>100</v>
      </c>
      <c r="D45" s="396"/>
      <c r="E45" s="379"/>
      <c r="F45" s="236">
        <v>13.5</v>
      </c>
      <c r="G45" s="236">
        <v>16.3</v>
      </c>
      <c r="H45" s="236">
        <v>15.5</v>
      </c>
      <c r="I45" s="238">
        <v>265</v>
      </c>
      <c r="J45" s="228">
        <v>10.5</v>
      </c>
      <c r="K45" s="228">
        <v>22.2</v>
      </c>
      <c r="L45" s="228">
        <v>0</v>
      </c>
      <c r="M45" s="228">
        <v>1.5</v>
      </c>
      <c r="N45" s="228">
        <v>0.6</v>
      </c>
      <c r="O45" s="228">
        <v>0.2</v>
      </c>
      <c r="P45" s="228">
        <v>2.4</v>
      </c>
      <c r="Q45" s="356">
        <v>0.8</v>
      </c>
      <c r="R45" s="320"/>
      <c r="S45" s="400"/>
      <c r="T45" s="401"/>
    </row>
    <row r="46" spans="1:20" s="38" customFormat="1" ht="12.75">
      <c r="A46" s="382" t="s">
        <v>285</v>
      </c>
      <c r="B46" s="341"/>
      <c r="C46" s="383" t="s">
        <v>552</v>
      </c>
      <c r="D46" s="394"/>
      <c r="E46" s="384"/>
      <c r="F46" s="237"/>
      <c r="G46" s="237"/>
      <c r="H46" s="237"/>
      <c r="I46" s="239"/>
      <c r="J46" s="229"/>
      <c r="K46" s="229"/>
      <c r="L46" s="229"/>
      <c r="M46" s="229"/>
      <c r="N46" s="229"/>
      <c r="O46" s="229"/>
      <c r="P46" s="229"/>
      <c r="Q46" s="357"/>
      <c r="R46" s="326"/>
      <c r="S46" s="400"/>
      <c r="T46" s="401"/>
    </row>
    <row r="47" spans="1:20" s="38" customFormat="1" ht="12.75">
      <c r="A47" s="382" t="s">
        <v>286</v>
      </c>
      <c r="B47" s="341"/>
      <c r="C47" s="382">
        <v>16</v>
      </c>
      <c r="D47" s="296"/>
      <c r="E47" s="341"/>
      <c r="F47" s="237"/>
      <c r="G47" s="237"/>
      <c r="H47" s="237"/>
      <c r="I47" s="239"/>
      <c r="J47" s="229"/>
      <c r="K47" s="229"/>
      <c r="L47" s="229"/>
      <c r="M47" s="229"/>
      <c r="N47" s="229"/>
      <c r="O47" s="229"/>
      <c r="P47" s="229"/>
      <c r="Q47" s="357"/>
      <c r="R47" s="326"/>
      <c r="S47" s="400"/>
      <c r="T47" s="401"/>
    </row>
    <row r="48" spans="1:20" s="38" customFormat="1" ht="12.75">
      <c r="A48" s="382" t="s">
        <v>287</v>
      </c>
      <c r="B48" s="341"/>
      <c r="C48" s="382">
        <v>20</v>
      </c>
      <c r="D48" s="296"/>
      <c r="E48" s="341"/>
      <c r="F48" s="237"/>
      <c r="G48" s="237"/>
      <c r="H48" s="237"/>
      <c r="I48" s="239"/>
      <c r="J48" s="229"/>
      <c r="K48" s="229"/>
      <c r="L48" s="229"/>
      <c r="M48" s="229"/>
      <c r="N48" s="229"/>
      <c r="O48" s="229"/>
      <c r="P48" s="229"/>
      <c r="Q48" s="357"/>
      <c r="R48" s="326"/>
      <c r="S48" s="400"/>
      <c r="T48" s="401"/>
    </row>
    <row r="49" spans="1:24" s="38" customFormat="1" ht="12.75">
      <c r="A49" s="382" t="s">
        <v>195</v>
      </c>
      <c r="B49" s="341"/>
      <c r="C49" s="382">
        <v>10</v>
      </c>
      <c r="D49" s="296"/>
      <c r="E49" s="341"/>
      <c r="F49" s="237"/>
      <c r="G49" s="237"/>
      <c r="H49" s="237"/>
      <c r="I49" s="239"/>
      <c r="J49" s="229"/>
      <c r="K49" s="229"/>
      <c r="L49" s="229"/>
      <c r="M49" s="229"/>
      <c r="N49" s="229"/>
      <c r="O49" s="229"/>
      <c r="P49" s="229"/>
      <c r="Q49" s="357"/>
      <c r="R49" s="326"/>
      <c r="S49" s="400"/>
      <c r="T49" s="401"/>
    </row>
    <row r="50" spans="1:24" s="38" customFormat="1" ht="12.75">
      <c r="A50" s="382" t="s">
        <v>208</v>
      </c>
      <c r="B50" s="341"/>
      <c r="C50" s="382">
        <v>6</v>
      </c>
      <c r="D50" s="296"/>
      <c r="E50" s="341"/>
      <c r="F50" s="237"/>
      <c r="G50" s="237"/>
      <c r="H50" s="237"/>
      <c r="I50" s="239"/>
      <c r="J50" s="229"/>
      <c r="K50" s="229"/>
      <c r="L50" s="229"/>
      <c r="M50" s="229"/>
      <c r="N50" s="229"/>
      <c r="O50" s="229"/>
      <c r="P50" s="229"/>
      <c r="Q50" s="357"/>
      <c r="R50" s="326"/>
      <c r="S50" s="400"/>
      <c r="T50" s="401"/>
    </row>
    <row r="51" spans="1:24" s="38" customFormat="1" ht="12.75">
      <c r="A51" s="382" t="s">
        <v>231</v>
      </c>
      <c r="B51" s="341"/>
      <c r="C51" s="382">
        <v>2</v>
      </c>
      <c r="D51" s="296"/>
      <c r="E51" s="341"/>
      <c r="F51" s="237"/>
      <c r="G51" s="237"/>
      <c r="H51" s="237"/>
      <c r="I51" s="239"/>
      <c r="J51" s="229"/>
      <c r="K51" s="229"/>
      <c r="L51" s="229"/>
      <c r="M51" s="229"/>
      <c r="N51" s="229"/>
      <c r="O51" s="229"/>
      <c r="P51" s="229"/>
      <c r="Q51" s="357"/>
      <c r="R51" s="326"/>
      <c r="S51" s="400"/>
      <c r="T51" s="401"/>
    </row>
    <row r="52" spans="1:24" s="38" customFormat="1" ht="12.75">
      <c r="A52" s="382" t="s">
        <v>206</v>
      </c>
      <c r="B52" s="341"/>
      <c r="C52" s="382">
        <v>2</v>
      </c>
      <c r="D52" s="296"/>
      <c r="E52" s="341"/>
      <c r="F52" s="237"/>
      <c r="G52" s="237"/>
      <c r="H52" s="237"/>
      <c r="I52" s="239"/>
      <c r="J52" s="229"/>
      <c r="K52" s="229"/>
      <c r="L52" s="229"/>
      <c r="M52" s="229"/>
      <c r="N52" s="229"/>
      <c r="O52" s="229"/>
      <c r="P52" s="229"/>
      <c r="Q52" s="357"/>
      <c r="R52" s="326"/>
      <c r="S52" s="400"/>
      <c r="T52" s="401"/>
    </row>
    <row r="53" spans="1:24" s="38" customFormat="1" ht="10.5" customHeight="1" thickBot="1">
      <c r="A53" s="377" t="s">
        <v>423</v>
      </c>
      <c r="B53" s="342"/>
      <c r="C53" s="408">
        <v>10</v>
      </c>
      <c r="D53" s="409"/>
      <c r="E53" s="410"/>
      <c r="F53" s="242"/>
      <c r="G53" s="242"/>
      <c r="H53" s="242"/>
      <c r="I53" s="243"/>
      <c r="J53" s="235"/>
      <c r="K53" s="235"/>
      <c r="L53" s="235"/>
      <c r="M53" s="235"/>
      <c r="N53" s="235"/>
      <c r="O53" s="235"/>
      <c r="P53" s="235"/>
      <c r="Q53" s="358"/>
      <c r="R53" s="321"/>
      <c r="S53" s="400"/>
      <c r="T53" s="401"/>
      <c r="W53" s="196"/>
    </row>
    <row r="54" spans="1:24" s="38" customFormat="1" ht="25.5" customHeight="1">
      <c r="A54" s="368" t="s">
        <v>392</v>
      </c>
      <c r="B54" s="369"/>
      <c r="C54" s="378">
        <v>50</v>
      </c>
      <c r="D54" s="396"/>
      <c r="E54" s="379"/>
      <c r="F54" s="236">
        <v>1.4</v>
      </c>
      <c r="G54" s="236">
        <v>16.2</v>
      </c>
      <c r="H54" s="236">
        <v>3.3</v>
      </c>
      <c r="I54" s="238">
        <v>163.19999999999999</v>
      </c>
      <c r="J54" s="228">
        <v>38.4</v>
      </c>
      <c r="K54" s="228">
        <v>0.15</v>
      </c>
      <c r="L54" s="228">
        <v>0</v>
      </c>
      <c r="M54" s="228">
        <v>3.4</v>
      </c>
      <c r="N54" s="228">
        <v>0.15</v>
      </c>
      <c r="O54" s="228">
        <v>0.05</v>
      </c>
      <c r="P54" s="228">
        <v>0.3</v>
      </c>
      <c r="Q54" s="356">
        <v>0.2</v>
      </c>
      <c r="R54" s="320"/>
      <c r="S54" s="400"/>
      <c r="T54" s="401"/>
    </row>
    <row r="55" spans="1:24" s="38" customFormat="1" ht="11.25" customHeight="1">
      <c r="A55" s="382" t="s">
        <v>393</v>
      </c>
      <c r="B55" s="341"/>
      <c r="C55" s="383">
        <v>2.25</v>
      </c>
      <c r="D55" s="394"/>
      <c r="E55" s="384"/>
      <c r="F55" s="237"/>
      <c r="G55" s="237"/>
      <c r="H55" s="237"/>
      <c r="I55" s="239"/>
      <c r="J55" s="229"/>
      <c r="K55" s="229"/>
      <c r="L55" s="229"/>
      <c r="M55" s="229"/>
      <c r="N55" s="229"/>
      <c r="O55" s="229"/>
      <c r="P55" s="229"/>
      <c r="Q55" s="357"/>
      <c r="R55" s="326"/>
      <c r="S55" s="400"/>
      <c r="T55" s="401"/>
      <c r="W55" s="198"/>
      <c r="X55" s="197"/>
    </row>
    <row r="56" spans="1:24" s="38" customFormat="1" ht="12.75" customHeight="1">
      <c r="A56" s="382" t="s">
        <v>419</v>
      </c>
      <c r="B56" s="341"/>
      <c r="C56" s="383">
        <v>2.25</v>
      </c>
      <c r="D56" s="394"/>
      <c r="E56" s="384"/>
      <c r="F56" s="237"/>
      <c r="G56" s="237"/>
      <c r="H56" s="237"/>
      <c r="I56" s="239"/>
      <c r="J56" s="229"/>
      <c r="K56" s="229"/>
      <c r="L56" s="229"/>
      <c r="M56" s="229"/>
      <c r="N56" s="229"/>
      <c r="O56" s="229"/>
      <c r="P56" s="229"/>
      <c r="Q56" s="357"/>
      <c r="R56" s="326"/>
      <c r="S56" s="400"/>
      <c r="T56" s="401"/>
    </row>
    <row r="57" spans="1:24" s="38" customFormat="1" ht="14.25" customHeight="1">
      <c r="A57" s="382" t="s">
        <v>394</v>
      </c>
      <c r="B57" s="341"/>
      <c r="C57" s="383">
        <v>45</v>
      </c>
      <c r="D57" s="394"/>
      <c r="E57" s="384"/>
      <c r="F57" s="237"/>
      <c r="G57" s="237"/>
      <c r="H57" s="237"/>
      <c r="I57" s="239"/>
      <c r="J57" s="229"/>
      <c r="K57" s="229"/>
      <c r="L57" s="229"/>
      <c r="M57" s="229"/>
      <c r="N57" s="229"/>
      <c r="O57" s="229"/>
      <c r="P57" s="229"/>
      <c r="Q57" s="357"/>
      <c r="R57" s="326"/>
      <c r="S57" s="400"/>
      <c r="T57" s="401"/>
    </row>
    <row r="58" spans="1:24" s="38" customFormat="1" ht="14.25" customHeight="1">
      <c r="A58" s="382" t="s">
        <v>395</v>
      </c>
      <c r="B58" s="341"/>
      <c r="C58" s="383" t="s">
        <v>457</v>
      </c>
      <c r="D58" s="394"/>
      <c r="E58" s="384"/>
      <c r="F58" s="237"/>
      <c r="G58" s="237"/>
      <c r="H58" s="237"/>
      <c r="I58" s="239"/>
      <c r="J58" s="229"/>
      <c r="K58" s="229"/>
      <c r="L58" s="229"/>
      <c r="M58" s="229"/>
      <c r="N58" s="229"/>
      <c r="O58" s="229"/>
      <c r="P58" s="229"/>
      <c r="Q58" s="357"/>
      <c r="R58" s="326"/>
      <c r="S58" s="400"/>
      <c r="T58" s="401"/>
    </row>
    <row r="59" spans="1:24" s="38" customFormat="1" ht="15.75" customHeight="1">
      <c r="A59" s="382" t="s">
        <v>206</v>
      </c>
      <c r="B59" s="341"/>
      <c r="C59" s="383" t="s">
        <v>458</v>
      </c>
      <c r="D59" s="394"/>
      <c r="E59" s="384"/>
      <c r="F59" s="237"/>
      <c r="G59" s="237"/>
      <c r="H59" s="237"/>
      <c r="I59" s="239"/>
      <c r="J59" s="229"/>
      <c r="K59" s="229"/>
      <c r="L59" s="229"/>
      <c r="M59" s="229"/>
      <c r="N59" s="229"/>
      <c r="O59" s="229"/>
      <c r="P59" s="229"/>
      <c r="Q59" s="357"/>
      <c r="R59" s="326"/>
      <c r="S59" s="400"/>
      <c r="T59" s="401"/>
    </row>
    <row r="60" spans="1:24" s="38" customFormat="1" ht="14.25" customHeight="1">
      <c r="A60" s="382" t="s">
        <v>519</v>
      </c>
      <c r="B60" s="341"/>
      <c r="C60" s="383">
        <v>7.5</v>
      </c>
      <c r="D60" s="394"/>
      <c r="E60" s="384"/>
      <c r="F60" s="237"/>
      <c r="G60" s="237"/>
      <c r="H60" s="237"/>
      <c r="I60" s="239"/>
      <c r="J60" s="229"/>
      <c r="K60" s="229"/>
      <c r="L60" s="229"/>
      <c r="M60" s="229"/>
      <c r="N60" s="229"/>
      <c r="O60" s="229"/>
      <c r="P60" s="229"/>
      <c r="Q60" s="357"/>
      <c r="R60" s="326"/>
      <c r="S60" s="400"/>
      <c r="T60" s="401"/>
    </row>
    <row r="61" spans="1:24" s="38" customFormat="1" ht="14.25" customHeight="1">
      <c r="A61" s="382" t="s">
        <v>393</v>
      </c>
      <c r="B61" s="341"/>
      <c r="C61" s="383">
        <v>0.75</v>
      </c>
      <c r="D61" s="395"/>
      <c r="E61" s="384"/>
      <c r="F61" s="237"/>
      <c r="G61" s="237"/>
      <c r="H61" s="237"/>
      <c r="I61" s="239"/>
      <c r="J61" s="229"/>
      <c r="K61" s="229"/>
      <c r="L61" s="229"/>
      <c r="M61" s="229"/>
      <c r="N61" s="229"/>
      <c r="O61" s="229"/>
      <c r="P61" s="229"/>
      <c r="Q61" s="357"/>
      <c r="R61" s="326"/>
      <c r="S61" s="400"/>
      <c r="T61" s="401"/>
    </row>
    <row r="62" spans="1:24" s="38" customFormat="1" ht="14.25" customHeight="1">
      <c r="A62" s="382" t="s">
        <v>210</v>
      </c>
      <c r="B62" s="341"/>
      <c r="C62" s="383">
        <v>0.5</v>
      </c>
      <c r="D62" s="395"/>
      <c r="E62" s="384"/>
      <c r="F62" s="147"/>
      <c r="G62" s="147"/>
      <c r="H62" s="147"/>
      <c r="I62" s="149"/>
      <c r="J62" s="141"/>
      <c r="K62" s="141"/>
      <c r="L62" s="141"/>
      <c r="M62" s="141"/>
      <c r="N62" s="141"/>
      <c r="O62" s="141"/>
      <c r="P62" s="141"/>
      <c r="Q62" s="167"/>
      <c r="R62" s="162"/>
      <c r="S62" s="194"/>
      <c r="T62" s="119"/>
      <c r="U62" s="182"/>
    </row>
    <row r="63" spans="1:24" s="38" customFormat="1" ht="14.25" customHeight="1" thickBot="1">
      <c r="A63" s="377" t="s">
        <v>231</v>
      </c>
      <c r="B63" s="342"/>
      <c r="C63" s="380">
        <v>0.5</v>
      </c>
      <c r="D63" s="397"/>
      <c r="E63" s="381"/>
      <c r="F63" s="72"/>
      <c r="G63" s="72"/>
      <c r="H63" s="72"/>
      <c r="I63" s="90"/>
      <c r="J63" s="91"/>
      <c r="K63" s="91"/>
      <c r="L63" s="91"/>
      <c r="M63" s="91"/>
      <c r="N63" s="91"/>
      <c r="O63" s="91"/>
      <c r="P63" s="91"/>
      <c r="Q63" s="89"/>
      <c r="R63" s="74"/>
      <c r="S63" s="118"/>
      <c r="T63" s="194"/>
    </row>
    <row r="64" spans="1:24" s="38" customFormat="1" ht="25.5" customHeight="1">
      <c r="A64" s="368" t="s">
        <v>289</v>
      </c>
      <c r="B64" s="411"/>
      <c r="C64" s="369"/>
      <c r="D64" s="378">
        <v>150</v>
      </c>
      <c r="E64" s="379"/>
      <c r="F64" s="236">
        <v>3.6</v>
      </c>
      <c r="G64" s="236">
        <v>8.3000000000000007</v>
      </c>
      <c r="H64" s="236">
        <v>29.66</v>
      </c>
      <c r="I64" s="238">
        <v>211.1</v>
      </c>
      <c r="J64" s="228">
        <v>6.75</v>
      </c>
      <c r="K64" s="228">
        <v>21.9</v>
      </c>
      <c r="L64" s="228">
        <v>0</v>
      </c>
      <c r="M64" s="228">
        <v>1.1000000000000001</v>
      </c>
      <c r="N64" s="228">
        <v>0.04</v>
      </c>
      <c r="O64" s="228">
        <v>0.23</v>
      </c>
      <c r="P64" s="228">
        <v>0.11</v>
      </c>
      <c r="Q64" s="230">
        <v>0.11</v>
      </c>
      <c r="R64" s="415"/>
      <c r="S64" s="416"/>
      <c r="T64" s="419"/>
    </row>
    <row r="65" spans="1:22" s="38" customFormat="1" ht="13.5" thickBot="1">
      <c r="A65" s="382" t="s">
        <v>290</v>
      </c>
      <c r="B65" s="385"/>
      <c r="C65" s="341"/>
      <c r="D65" s="382">
        <v>52.5</v>
      </c>
      <c r="E65" s="341"/>
      <c r="F65" s="237"/>
      <c r="G65" s="237"/>
      <c r="H65" s="237"/>
      <c r="I65" s="239"/>
      <c r="J65" s="229"/>
      <c r="K65" s="229"/>
      <c r="L65" s="229"/>
      <c r="M65" s="229"/>
      <c r="N65" s="229"/>
      <c r="O65" s="229"/>
      <c r="P65" s="229"/>
      <c r="Q65" s="232"/>
      <c r="R65" s="232"/>
      <c r="S65" s="341"/>
      <c r="T65" s="400"/>
      <c r="V65" s="195"/>
    </row>
    <row r="66" spans="1:22" s="38" customFormat="1" ht="12.75">
      <c r="A66" s="382" t="s">
        <v>553</v>
      </c>
      <c r="B66" s="385"/>
      <c r="C66" s="341"/>
      <c r="D66" s="382">
        <v>5</v>
      </c>
      <c r="E66" s="341"/>
      <c r="F66" s="237"/>
      <c r="G66" s="237"/>
      <c r="H66" s="237"/>
      <c r="I66" s="239"/>
      <c r="J66" s="229"/>
      <c r="K66" s="229"/>
      <c r="L66" s="229"/>
      <c r="M66" s="229"/>
      <c r="N66" s="229"/>
      <c r="O66" s="229"/>
      <c r="P66" s="229"/>
      <c r="Q66" s="232"/>
      <c r="R66" s="232"/>
      <c r="S66" s="341"/>
      <c r="T66" s="400"/>
    </row>
    <row r="67" spans="1:22" s="38" customFormat="1" ht="13.5" thickBot="1">
      <c r="A67" s="377" t="s">
        <v>292</v>
      </c>
      <c r="B67" s="297"/>
      <c r="C67" s="342"/>
      <c r="D67" s="377">
        <v>1.5</v>
      </c>
      <c r="E67" s="342"/>
      <c r="F67" s="242"/>
      <c r="G67" s="242"/>
      <c r="H67" s="242"/>
      <c r="I67" s="243"/>
      <c r="J67" s="235"/>
      <c r="K67" s="235"/>
      <c r="L67" s="235"/>
      <c r="M67" s="235"/>
      <c r="N67" s="235"/>
      <c r="O67" s="235"/>
      <c r="P67" s="235"/>
      <c r="Q67" s="244"/>
      <c r="R67" s="417"/>
      <c r="S67" s="418"/>
      <c r="T67" s="420"/>
    </row>
    <row r="68" spans="1:22" s="38" customFormat="1" ht="13.5" thickBot="1">
      <c r="A68" s="75" t="s">
        <v>224</v>
      </c>
      <c r="B68" s="389">
        <v>200</v>
      </c>
      <c r="C68" s="412"/>
      <c r="D68" s="412"/>
      <c r="E68" s="412"/>
      <c r="F68" s="184">
        <v>1</v>
      </c>
      <c r="G68" s="80">
        <v>0</v>
      </c>
      <c r="H68" s="80">
        <v>21.2</v>
      </c>
      <c r="I68" s="81">
        <v>88</v>
      </c>
      <c r="J68" s="81">
        <v>14</v>
      </c>
      <c r="K68" s="81">
        <v>2.8</v>
      </c>
      <c r="L68" s="81">
        <v>14</v>
      </c>
      <c r="M68" s="81">
        <v>8</v>
      </c>
      <c r="N68" s="81">
        <v>0.02</v>
      </c>
      <c r="O68" s="81">
        <v>0.2</v>
      </c>
      <c r="P68" s="81">
        <v>4</v>
      </c>
      <c r="Q68" s="80">
        <v>0</v>
      </c>
      <c r="R68" s="76"/>
      <c r="S68" s="400"/>
      <c r="T68" s="401"/>
    </row>
    <row r="69" spans="1:22" s="38" customFormat="1" ht="26.25" thickBot="1">
      <c r="A69" s="75" t="s">
        <v>225</v>
      </c>
      <c r="B69" s="389">
        <v>90</v>
      </c>
      <c r="C69" s="412"/>
      <c r="D69" s="412"/>
      <c r="E69" s="412"/>
      <c r="F69" s="184">
        <v>9.4600000000000009</v>
      </c>
      <c r="G69" s="80">
        <v>1.22</v>
      </c>
      <c r="H69" s="80">
        <v>57.9</v>
      </c>
      <c r="I69" s="81">
        <v>282</v>
      </c>
      <c r="J69" s="81">
        <v>170.4</v>
      </c>
      <c r="K69" s="81">
        <v>4.1500000000000004</v>
      </c>
      <c r="L69" s="81">
        <v>186</v>
      </c>
      <c r="M69" s="81">
        <v>57.6</v>
      </c>
      <c r="N69" s="81">
        <v>0.45</v>
      </c>
      <c r="O69" s="81">
        <v>0.38</v>
      </c>
      <c r="P69" s="81">
        <v>0.24</v>
      </c>
      <c r="Q69" s="80">
        <v>0</v>
      </c>
      <c r="R69" s="80"/>
      <c r="S69" s="400"/>
      <c r="T69" s="401"/>
    </row>
    <row r="70" spans="1:22" s="86" customFormat="1" ht="13.5" thickBot="1">
      <c r="A70" s="82" t="s">
        <v>203</v>
      </c>
      <c r="B70" s="339"/>
      <c r="C70" s="324"/>
      <c r="D70" s="324"/>
      <c r="E70" s="324"/>
      <c r="F70" s="199">
        <v>47.24</v>
      </c>
      <c r="G70" s="102">
        <v>74.400000000000006</v>
      </c>
      <c r="H70" s="102">
        <v>139.71</v>
      </c>
      <c r="I70" s="101">
        <v>1347.03</v>
      </c>
      <c r="J70" s="101">
        <v>428.47</v>
      </c>
      <c r="K70" s="101">
        <v>104.08</v>
      </c>
      <c r="L70" s="101">
        <v>471.46</v>
      </c>
      <c r="M70" s="101">
        <v>89.96</v>
      </c>
      <c r="N70" s="101">
        <v>0.93</v>
      </c>
      <c r="O70" s="101">
        <v>2.23</v>
      </c>
      <c r="P70" s="101">
        <v>110</v>
      </c>
      <c r="Q70" s="102">
        <v>4.07</v>
      </c>
      <c r="R70" s="83"/>
      <c r="S70" s="413"/>
      <c r="T70" s="414"/>
    </row>
    <row r="71" spans="1:22" s="38" customFormat="1" ht="26.25" thickBot="1">
      <c r="A71" s="97" t="s">
        <v>227</v>
      </c>
      <c r="B71" s="343"/>
      <c r="C71" s="298"/>
      <c r="D71" s="298"/>
      <c r="E71" s="344"/>
      <c r="F71" s="80"/>
      <c r="G71" s="80"/>
      <c r="H71" s="80"/>
      <c r="I71" s="81"/>
      <c r="J71" s="81"/>
      <c r="K71" s="81"/>
      <c r="L71" s="81"/>
      <c r="M71" s="81"/>
      <c r="N71" s="81"/>
      <c r="O71" s="81"/>
      <c r="P71" s="81"/>
      <c r="Q71" s="80"/>
      <c r="R71" s="80"/>
      <c r="S71" s="400"/>
      <c r="T71" s="401"/>
    </row>
    <row r="72" spans="1:22" s="38" customFormat="1" ht="25.5" customHeight="1">
      <c r="A72" s="72" t="s">
        <v>295</v>
      </c>
      <c r="B72" s="333" t="s">
        <v>459</v>
      </c>
      <c r="C72" s="365"/>
      <c r="D72" s="365"/>
      <c r="E72" s="330"/>
      <c r="F72" s="236">
        <v>10.4</v>
      </c>
      <c r="G72" s="236">
        <v>10.5</v>
      </c>
      <c r="H72" s="236">
        <v>38.799999999999997</v>
      </c>
      <c r="I72" s="238">
        <v>281.3</v>
      </c>
      <c r="J72" s="228">
        <v>80.55</v>
      </c>
      <c r="K72" s="228">
        <v>2.5499999999999998</v>
      </c>
      <c r="L72" s="228">
        <v>245.85</v>
      </c>
      <c r="M72" s="228">
        <v>50</v>
      </c>
      <c r="N72" s="228">
        <v>0.15</v>
      </c>
      <c r="O72" s="228">
        <v>0.6</v>
      </c>
      <c r="P72" s="228">
        <v>16.8</v>
      </c>
      <c r="Q72" s="356">
        <v>0.12</v>
      </c>
      <c r="R72" s="236"/>
      <c r="S72" s="400"/>
      <c r="T72" s="401"/>
    </row>
    <row r="73" spans="1:22" s="38" customFormat="1" ht="12" customHeight="1">
      <c r="A73" s="111" t="s">
        <v>554</v>
      </c>
      <c r="B73" s="382">
        <v>93</v>
      </c>
      <c r="C73" s="296"/>
      <c r="D73" s="296"/>
      <c r="E73" s="341"/>
      <c r="F73" s="237"/>
      <c r="G73" s="237"/>
      <c r="H73" s="237"/>
      <c r="I73" s="239"/>
      <c r="J73" s="229"/>
      <c r="K73" s="229"/>
      <c r="L73" s="229"/>
      <c r="M73" s="229"/>
      <c r="N73" s="229"/>
      <c r="O73" s="229"/>
      <c r="P73" s="229"/>
      <c r="Q73" s="357"/>
      <c r="R73" s="237"/>
      <c r="S73" s="400"/>
      <c r="T73" s="401"/>
    </row>
    <row r="74" spans="1:22" s="38" customFormat="1" ht="13.5" thickBot="1">
      <c r="A74" s="112" t="s">
        <v>555</v>
      </c>
      <c r="B74" s="377">
        <v>5</v>
      </c>
      <c r="C74" s="297"/>
      <c r="D74" s="297"/>
      <c r="E74" s="342"/>
      <c r="F74" s="242"/>
      <c r="G74" s="242"/>
      <c r="H74" s="242"/>
      <c r="I74" s="243"/>
      <c r="J74" s="235"/>
      <c r="K74" s="235"/>
      <c r="L74" s="235"/>
      <c r="M74" s="235"/>
      <c r="N74" s="235"/>
      <c r="O74" s="235"/>
      <c r="P74" s="235"/>
      <c r="Q74" s="358"/>
      <c r="R74" s="242"/>
      <c r="S74" s="400"/>
      <c r="T74" s="401"/>
    </row>
    <row r="75" spans="1:22" s="38" customFormat="1" ht="25.5">
      <c r="A75" s="72" t="s">
        <v>296</v>
      </c>
      <c r="B75" s="378">
        <v>200</v>
      </c>
      <c r="C75" s="396"/>
      <c r="D75" s="396"/>
      <c r="E75" s="379"/>
      <c r="F75" s="236">
        <v>1.2</v>
      </c>
      <c r="G75" s="236">
        <v>0</v>
      </c>
      <c r="H75" s="236">
        <v>31.6</v>
      </c>
      <c r="I75" s="238">
        <v>126</v>
      </c>
      <c r="J75" s="228">
        <v>23.73</v>
      </c>
      <c r="K75" s="228">
        <v>19.04</v>
      </c>
      <c r="L75" s="228">
        <v>26.28</v>
      </c>
      <c r="M75" s="228">
        <v>0.71</v>
      </c>
      <c r="N75" s="228">
        <v>0.02</v>
      </c>
      <c r="O75" s="228">
        <v>0.02</v>
      </c>
      <c r="P75" s="228">
        <v>0.53</v>
      </c>
      <c r="Q75" s="356">
        <v>0.24</v>
      </c>
      <c r="R75" s="236"/>
      <c r="S75" s="400"/>
      <c r="T75" s="401"/>
    </row>
    <row r="76" spans="1:22" s="38" customFormat="1" ht="25.5">
      <c r="A76" s="72" t="s">
        <v>297</v>
      </c>
      <c r="B76" s="382"/>
      <c r="C76" s="296"/>
      <c r="D76" s="296"/>
      <c r="E76" s="341"/>
      <c r="F76" s="237"/>
      <c r="G76" s="237"/>
      <c r="H76" s="237"/>
      <c r="I76" s="239"/>
      <c r="J76" s="229"/>
      <c r="K76" s="229"/>
      <c r="L76" s="229"/>
      <c r="M76" s="229"/>
      <c r="N76" s="229"/>
      <c r="O76" s="229"/>
      <c r="P76" s="229"/>
      <c r="Q76" s="357"/>
      <c r="R76" s="237"/>
      <c r="S76" s="400"/>
      <c r="T76" s="401"/>
    </row>
    <row r="77" spans="1:22" s="38" customFormat="1" ht="12.75">
      <c r="A77" s="72" t="s">
        <v>298</v>
      </c>
      <c r="B77" s="382">
        <v>20</v>
      </c>
      <c r="C77" s="296"/>
      <c r="D77" s="296"/>
      <c r="E77" s="341"/>
      <c r="F77" s="237"/>
      <c r="G77" s="237"/>
      <c r="H77" s="237"/>
      <c r="I77" s="239"/>
      <c r="J77" s="229"/>
      <c r="K77" s="229"/>
      <c r="L77" s="229"/>
      <c r="M77" s="229"/>
      <c r="N77" s="229"/>
      <c r="O77" s="229"/>
      <c r="P77" s="229"/>
      <c r="Q77" s="357"/>
      <c r="R77" s="237"/>
      <c r="S77" s="400"/>
      <c r="T77" s="401"/>
    </row>
    <row r="78" spans="1:22" s="38" customFormat="1" ht="12.75">
      <c r="A78" s="72" t="s">
        <v>299</v>
      </c>
      <c r="B78" s="382">
        <v>20</v>
      </c>
      <c r="C78" s="296"/>
      <c r="D78" s="296"/>
      <c r="E78" s="341"/>
      <c r="F78" s="237"/>
      <c r="G78" s="237"/>
      <c r="H78" s="237"/>
      <c r="I78" s="239"/>
      <c r="J78" s="229"/>
      <c r="K78" s="229"/>
      <c r="L78" s="229"/>
      <c r="M78" s="229"/>
      <c r="N78" s="229"/>
      <c r="O78" s="229"/>
      <c r="P78" s="229"/>
      <c r="Q78" s="357"/>
      <c r="R78" s="237"/>
      <c r="S78" s="400"/>
      <c r="T78" s="401"/>
    </row>
    <row r="79" spans="1:22" s="38" customFormat="1" ht="26.25" thickBot="1">
      <c r="A79" s="75" t="s">
        <v>300</v>
      </c>
      <c r="B79" s="377">
        <v>0.2</v>
      </c>
      <c r="C79" s="297"/>
      <c r="D79" s="297"/>
      <c r="E79" s="342"/>
      <c r="F79" s="242"/>
      <c r="G79" s="242"/>
      <c r="H79" s="242"/>
      <c r="I79" s="243"/>
      <c r="J79" s="235"/>
      <c r="K79" s="235"/>
      <c r="L79" s="235"/>
      <c r="M79" s="235"/>
      <c r="N79" s="235"/>
      <c r="O79" s="235"/>
      <c r="P79" s="235"/>
      <c r="Q79" s="358"/>
      <c r="R79" s="242"/>
      <c r="S79" s="400"/>
      <c r="T79" s="401"/>
    </row>
    <row r="80" spans="1:22" s="38" customFormat="1" ht="13.5" thickBot="1">
      <c r="A80" s="97" t="s">
        <v>203</v>
      </c>
      <c r="B80" s="343"/>
      <c r="C80" s="298"/>
      <c r="D80" s="298"/>
      <c r="E80" s="298"/>
      <c r="F80" s="200">
        <v>11.6</v>
      </c>
      <c r="G80" s="98">
        <v>10.5</v>
      </c>
      <c r="H80" s="98">
        <v>74</v>
      </c>
      <c r="I80" s="99">
        <v>407.3</v>
      </c>
      <c r="J80" s="99">
        <v>100.03</v>
      </c>
      <c r="K80" s="99">
        <v>17.87</v>
      </c>
      <c r="L80" s="99">
        <v>277.79000000000002</v>
      </c>
      <c r="M80" s="99">
        <v>50.54</v>
      </c>
      <c r="N80" s="99">
        <v>0.15</v>
      </c>
      <c r="O80" s="99">
        <v>0.62</v>
      </c>
      <c r="P80" s="99">
        <v>17.62</v>
      </c>
      <c r="Q80" s="98">
        <v>0.28000000000000003</v>
      </c>
      <c r="R80" s="76"/>
      <c r="S80" s="400"/>
      <c r="T80" s="401"/>
    </row>
    <row r="81" spans="1:20" s="38" customFormat="1" ht="10.5" customHeight="1">
      <c r="A81" s="300" t="s">
        <v>267</v>
      </c>
      <c r="B81" s="333"/>
      <c r="C81" s="365"/>
      <c r="D81" s="365"/>
      <c r="E81" s="330"/>
      <c r="F81" s="120">
        <v>83.01</v>
      </c>
      <c r="G81" s="304">
        <v>107.08</v>
      </c>
      <c r="H81" s="304">
        <v>307.33</v>
      </c>
      <c r="I81" s="363">
        <v>2492.2199999999998</v>
      </c>
      <c r="J81" s="308">
        <v>791.29</v>
      </c>
      <c r="K81" s="308">
        <v>165.85</v>
      </c>
      <c r="L81" s="308">
        <v>1236.8900000000001</v>
      </c>
      <c r="M81" s="308">
        <v>212.67</v>
      </c>
      <c r="N81" s="308">
        <v>1.55</v>
      </c>
      <c r="O81" s="308">
        <v>3.06</v>
      </c>
      <c r="P81" s="308">
        <v>141.41999999999999</v>
      </c>
      <c r="Q81" s="421">
        <v>15.9</v>
      </c>
      <c r="R81" s="320"/>
      <c r="S81" s="400"/>
      <c r="T81" s="401"/>
    </row>
    <row r="82" spans="1:20" s="38" customFormat="1" ht="13.5" thickBot="1">
      <c r="A82" s="301"/>
      <c r="B82" s="335"/>
      <c r="C82" s="367"/>
      <c r="D82" s="367"/>
      <c r="E82" s="332"/>
      <c r="F82" s="102"/>
      <c r="G82" s="305"/>
      <c r="H82" s="305"/>
      <c r="I82" s="364"/>
      <c r="J82" s="309"/>
      <c r="K82" s="309"/>
      <c r="L82" s="309"/>
      <c r="M82" s="309"/>
      <c r="N82" s="309"/>
      <c r="O82" s="309"/>
      <c r="P82" s="309"/>
      <c r="Q82" s="422"/>
      <c r="R82" s="321"/>
      <c r="S82" s="400"/>
      <c r="T82" s="401"/>
    </row>
  </sheetData>
  <mergeCells count="315">
    <mergeCell ref="A63:B63"/>
    <mergeCell ref="C63:E63"/>
    <mergeCell ref="A62:B62"/>
    <mergeCell ref="C62:E62"/>
    <mergeCell ref="Q81:Q82"/>
    <mergeCell ref="R81:R82"/>
    <mergeCell ref="S81:T82"/>
    <mergeCell ref="C36:E36"/>
    <mergeCell ref="A36:B36"/>
    <mergeCell ref="K81:K82"/>
    <mergeCell ref="L81:L82"/>
    <mergeCell ref="M81:M82"/>
    <mergeCell ref="N81:N82"/>
    <mergeCell ref="O81:O82"/>
    <mergeCell ref="P81:P82"/>
    <mergeCell ref="R75:R79"/>
    <mergeCell ref="S75:T79"/>
    <mergeCell ref="B80:E80"/>
    <mergeCell ref="S80:T80"/>
    <mergeCell ref="A81:A82"/>
    <mergeCell ref="B81:E82"/>
    <mergeCell ref="G81:G82"/>
    <mergeCell ref="B77:E77"/>
    <mergeCell ref="B78:E78"/>
    <mergeCell ref="B79:E79"/>
    <mergeCell ref="F75:F79"/>
    <mergeCell ref="G75:G79"/>
    <mergeCell ref="O72:O74"/>
    <mergeCell ref="P72:P74"/>
    <mergeCell ref="Q72:Q74"/>
    <mergeCell ref="H81:H82"/>
    <mergeCell ref="I81:I82"/>
    <mergeCell ref="J81:J82"/>
    <mergeCell ref="L75:L79"/>
    <mergeCell ref="M75:M79"/>
    <mergeCell ref="N75:N79"/>
    <mergeCell ref="O75:O79"/>
    <mergeCell ref="P75:P79"/>
    <mergeCell ref="Q75:Q79"/>
    <mergeCell ref="B71:E71"/>
    <mergeCell ref="S71:T71"/>
    <mergeCell ref="B68:E68"/>
    <mergeCell ref="S68:T68"/>
    <mergeCell ref="R72:R74"/>
    <mergeCell ref="S72:T74"/>
    <mergeCell ref="B75:E75"/>
    <mergeCell ref="H75:H79"/>
    <mergeCell ref="I75:I79"/>
    <mergeCell ref="J75:J79"/>
    <mergeCell ref="K75:K79"/>
    <mergeCell ref="I72:I74"/>
    <mergeCell ref="J72:J74"/>
    <mergeCell ref="K72:K74"/>
    <mergeCell ref="L72:L74"/>
    <mergeCell ref="M72:M74"/>
    <mergeCell ref="N72:N74"/>
    <mergeCell ref="B72:E72"/>
    <mergeCell ref="B73:E73"/>
    <mergeCell ref="B74:E74"/>
    <mergeCell ref="F72:F74"/>
    <mergeCell ref="G72:G74"/>
    <mergeCell ref="H72:H74"/>
    <mergeCell ref="B76:E76"/>
    <mergeCell ref="A65:C65"/>
    <mergeCell ref="A66:C66"/>
    <mergeCell ref="A67:C67"/>
    <mergeCell ref="D64:E64"/>
    <mergeCell ref="D65:E65"/>
    <mergeCell ref="D66:E66"/>
    <mergeCell ref="B69:E69"/>
    <mergeCell ref="S69:T69"/>
    <mergeCell ref="B70:E70"/>
    <mergeCell ref="S70:T70"/>
    <mergeCell ref="P64:P67"/>
    <mergeCell ref="Q64:Q67"/>
    <mergeCell ref="R64:S67"/>
    <mergeCell ref="T64:T67"/>
    <mergeCell ref="J64:J67"/>
    <mergeCell ref="K64:K67"/>
    <mergeCell ref="L64:L67"/>
    <mergeCell ref="M64:M67"/>
    <mergeCell ref="N64:N67"/>
    <mergeCell ref="O64:O67"/>
    <mergeCell ref="D67:E67"/>
    <mergeCell ref="O54:O61"/>
    <mergeCell ref="P54:P61"/>
    <mergeCell ref="Q54:Q61"/>
    <mergeCell ref="R54:R61"/>
    <mergeCell ref="S54:T61"/>
    <mergeCell ref="A64:C64"/>
    <mergeCell ref="F64:F67"/>
    <mergeCell ref="G64:G67"/>
    <mergeCell ref="H64:H67"/>
    <mergeCell ref="I64:I67"/>
    <mergeCell ref="C61:E61"/>
    <mergeCell ref="F54:F61"/>
    <mergeCell ref="G54:G61"/>
    <mergeCell ref="H54:H61"/>
    <mergeCell ref="I54:I61"/>
    <mergeCell ref="J54:J61"/>
    <mergeCell ref="A59:B59"/>
    <mergeCell ref="A60:B60"/>
    <mergeCell ref="A61:B61"/>
    <mergeCell ref="C54:E54"/>
    <mergeCell ref="C55:E55"/>
    <mergeCell ref="C56:E56"/>
    <mergeCell ref="C57:E57"/>
    <mergeCell ref="C58:E58"/>
    <mergeCell ref="C59:E59"/>
    <mergeCell ref="C60:E60"/>
    <mergeCell ref="S45:T53"/>
    <mergeCell ref="A54:B54"/>
    <mergeCell ref="A55:B55"/>
    <mergeCell ref="A56:B56"/>
    <mergeCell ref="A57:B57"/>
    <mergeCell ref="A58:B58"/>
    <mergeCell ref="K54:K61"/>
    <mergeCell ref="L54:L61"/>
    <mergeCell ref="M54:M61"/>
    <mergeCell ref="N54:N61"/>
    <mergeCell ref="M45:M53"/>
    <mergeCell ref="N45:N53"/>
    <mergeCell ref="O45:O53"/>
    <mergeCell ref="P45:P53"/>
    <mergeCell ref="Q45:Q53"/>
    <mergeCell ref="R45:R53"/>
    <mergeCell ref="C50:E50"/>
    <mergeCell ref="C51:E51"/>
    <mergeCell ref="C53:E53"/>
    <mergeCell ref="F45:F53"/>
    <mergeCell ref="G45:G53"/>
    <mergeCell ref="H45:H53"/>
    <mergeCell ref="A48:B48"/>
    <mergeCell ref="A49:B49"/>
    <mergeCell ref="A50:B50"/>
    <mergeCell ref="A51:B51"/>
    <mergeCell ref="A53:B53"/>
    <mergeCell ref="C45:E45"/>
    <mergeCell ref="C46:E46"/>
    <mergeCell ref="C47:E47"/>
    <mergeCell ref="C48:E48"/>
    <mergeCell ref="C49:E49"/>
    <mergeCell ref="A52:B52"/>
    <mergeCell ref="C52:E52"/>
    <mergeCell ref="C44:E44"/>
    <mergeCell ref="R36:R44"/>
    <mergeCell ref="S36:T44"/>
    <mergeCell ref="A45:B45"/>
    <mergeCell ref="A46:B46"/>
    <mergeCell ref="A47:B47"/>
    <mergeCell ref="I45:I53"/>
    <mergeCell ref="J45:J53"/>
    <mergeCell ref="K45:K53"/>
    <mergeCell ref="L45:L53"/>
    <mergeCell ref="A43:B43"/>
    <mergeCell ref="A44:B44"/>
    <mergeCell ref="C37:E37"/>
    <mergeCell ref="C38:E38"/>
    <mergeCell ref="C39:E39"/>
    <mergeCell ref="C40:E40"/>
    <mergeCell ref="C41:E41"/>
    <mergeCell ref="C42:E42"/>
    <mergeCell ref="C43:E43"/>
    <mergeCell ref="A37:B37"/>
    <mergeCell ref="A38:B38"/>
    <mergeCell ref="A39:B39"/>
    <mergeCell ref="A40:B40"/>
    <mergeCell ref="A41:B41"/>
    <mergeCell ref="A42:B42"/>
    <mergeCell ref="N28:N34"/>
    <mergeCell ref="O28:O34"/>
    <mergeCell ref="P28:P34"/>
    <mergeCell ref="Q28:Q34"/>
    <mergeCell ref="R28:T34"/>
    <mergeCell ref="C33:E33"/>
    <mergeCell ref="C34:E34"/>
    <mergeCell ref="F28:F34"/>
    <mergeCell ref="G28:G34"/>
    <mergeCell ref="H28:H34"/>
    <mergeCell ref="I28:I34"/>
    <mergeCell ref="A30:B30"/>
    <mergeCell ref="A31:B31"/>
    <mergeCell ref="A32:B32"/>
    <mergeCell ref="A33:B33"/>
    <mergeCell ref="A34:B34"/>
    <mergeCell ref="C28:E28"/>
    <mergeCell ref="C29:E29"/>
    <mergeCell ref="C30:E30"/>
    <mergeCell ref="C31:E31"/>
    <mergeCell ref="C32:E32"/>
    <mergeCell ref="A35:B35"/>
    <mergeCell ref="C35:E35"/>
    <mergeCell ref="A27:B27"/>
    <mergeCell ref="C27:D27"/>
    <mergeCell ref="E27:F27"/>
    <mergeCell ref="R27:T27"/>
    <mergeCell ref="A28:B28"/>
    <mergeCell ref="A29:B29"/>
    <mergeCell ref="J28:J34"/>
    <mergeCell ref="K28:K34"/>
    <mergeCell ref="L28:L34"/>
    <mergeCell ref="M28:M34"/>
    <mergeCell ref="A25:B25"/>
    <mergeCell ref="C25:D25"/>
    <mergeCell ref="E25:F25"/>
    <mergeCell ref="R25:T25"/>
    <mergeCell ref="A26:B26"/>
    <mergeCell ref="C26:D26"/>
    <mergeCell ref="E26:F26"/>
    <mergeCell ref="R26:T26"/>
    <mergeCell ref="Q20:Q23"/>
    <mergeCell ref="R20:T23"/>
    <mergeCell ref="A24:B24"/>
    <mergeCell ref="C24:D24"/>
    <mergeCell ref="E24:F24"/>
    <mergeCell ref="R24:T24"/>
    <mergeCell ref="K20:K23"/>
    <mergeCell ref="L20:L23"/>
    <mergeCell ref="M20:M23"/>
    <mergeCell ref="N20:N23"/>
    <mergeCell ref="O20:O23"/>
    <mergeCell ref="P20:P23"/>
    <mergeCell ref="A23:B23"/>
    <mergeCell ref="C20:D20"/>
    <mergeCell ref="C21:D21"/>
    <mergeCell ref="C22:D22"/>
    <mergeCell ref="A13:B13"/>
    <mergeCell ref="A14:B14"/>
    <mergeCell ref="C23:D23"/>
    <mergeCell ref="E20:F23"/>
    <mergeCell ref="P16:P19"/>
    <mergeCell ref="Q16:Q19"/>
    <mergeCell ref="R16:T19"/>
    <mergeCell ref="A20:B20"/>
    <mergeCell ref="A21:B21"/>
    <mergeCell ref="A22:B22"/>
    <mergeCell ref="G20:G23"/>
    <mergeCell ref="H20:H23"/>
    <mergeCell ref="I20:I23"/>
    <mergeCell ref="J20:J23"/>
    <mergeCell ref="J16:J19"/>
    <mergeCell ref="K16:K19"/>
    <mergeCell ref="L16:L19"/>
    <mergeCell ref="M16:M19"/>
    <mergeCell ref="N16:N19"/>
    <mergeCell ref="O16:O19"/>
    <mergeCell ref="A17:B17"/>
    <mergeCell ref="A18:B18"/>
    <mergeCell ref="A19:B19"/>
    <mergeCell ref="C16:D16"/>
    <mergeCell ref="A16:B16"/>
    <mergeCell ref="E16:F19"/>
    <mergeCell ref="G16:G19"/>
    <mergeCell ref="H16:H19"/>
    <mergeCell ref="A15:B15"/>
    <mergeCell ref="C15:D15"/>
    <mergeCell ref="I16:I19"/>
    <mergeCell ref="A7:B7"/>
    <mergeCell ref="R7:T9"/>
    <mergeCell ref="A8:B8"/>
    <mergeCell ref="A9:B9"/>
    <mergeCell ref="A10:B10"/>
    <mergeCell ref="C10:D10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A11:B11"/>
    <mergeCell ref="A12:B12"/>
    <mergeCell ref="C6:D6"/>
    <mergeCell ref="E5:F6"/>
    <mergeCell ref="G5:G6"/>
    <mergeCell ref="H5:H6"/>
    <mergeCell ref="C19:D19"/>
    <mergeCell ref="C7:D7"/>
    <mergeCell ref="E7:F9"/>
    <mergeCell ref="G7:G9"/>
    <mergeCell ref="H7:H9"/>
    <mergeCell ref="C8:D8"/>
    <mergeCell ref="C9:D9"/>
    <mergeCell ref="C11:D11"/>
    <mergeCell ref="C12:D12"/>
    <mergeCell ref="C13:D13"/>
    <mergeCell ref="C14:D14"/>
    <mergeCell ref="C17:D17"/>
    <mergeCell ref="C18:D18"/>
    <mergeCell ref="M2:M4"/>
    <mergeCell ref="N2:N4"/>
    <mergeCell ref="O2:O4"/>
    <mergeCell ref="P2:P4"/>
    <mergeCell ref="Q2:T4"/>
    <mergeCell ref="A5:B5"/>
    <mergeCell ref="I5:I6"/>
    <mergeCell ref="J5:J6"/>
    <mergeCell ref="K5:K6"/>
    <mergeCell ref="L5:L6"/>
    <mergeCell ref="A2:I2"/>
    <mergeCell ref="A3:I3"/>
    <mergeCell ref="A4:I4"/>
    <mergeCell ref="J2:J4"/>
    <mergeCell ref="K2:K4"/>
    <mergeCell ref="L2:L4"/>
    <mergeCell ref="M5:M6"/>
    <mergeCell ref="N5:N6"/>
    <mergeCell ref="O5:O6"/>
    <mergeCell ref="P5:P6"/>
    <mergeCell ref="Q5:Q6"/>
    <mergeCell ref="R5:T6"/>
    <mergeCell ref="A6:B6"/>
    <mergeCell ref="C5:D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6"/>
  <sheetViews>
    <sheetView topLeftCell="A23" workbookViewId="0">
      <selection activeCell="I22" sqref="I22:I23"/>
    </sheetView>
  </sheetViews>
  <sheetFormatPr defaultRowHeight="15"/>
  <cols>
    <col min="1" max="1" width="29.5703125" customWidth="1"/>
    <col min="2" max="2" width="10.5703125" customWidth="1"/>
    <col min="3" max="3" width="6.42578125" customWidth="1"/>
    <col min="4" max="4" width="6.85546875" customWidth="1"/>
    <col min="5" max="5" width="6.5703125" customWidth="1"/>
    <col min="6" max="6" width="8" customWidth="1"/>
    <col min="7" max="7" width="6.28515625" customWidth="1"/>
    <col min="8" max="8" width="7.28515625" customWidth="1"/>
    <col min="9" max="9" width="7" customWidth="1"/>
    <col min="10" max="10" width="6" customWidth="1"/>
    <col min="11" max="11" width="6.7109375" customWidth="1"/>
    <col min="12" max="12" width="6.5703125" customWidth="1"/>
    <col min="13" max="13" width="7" customWidth="1"/>
    <col min="14" max="14" width="7.140625" customWidth="1"/>
  </cols>
  <sheetData>
    <row r="1" spans="1:15" s="31" customFormat="1" ht="12" thickBot="1"/>
    <row r="2" spans="1:15" s="38" customFormat="1" ht="12.75">
      <c r="A2" s="122" t="s">
        <v>301</v>
      </c>
      <c r="B2" s="236"/>
      <c r="C2" s="236"/>
      <c r="D2" s="236"/>
      <c r="E2" s="236"/>
      <c r="F2" s="238"/>
      <c r="G2" s="228"/>
      <c r="H2" s="228"/>
      <c r="I2" s="228"/>
      <c r="J2" s="228"/>
      <c r="K2" s="228"/>
      <c r="L2" s="228"/>
      <c r="M2" s="228"/>
      <c r="N2" s="356"/>
      <c r="O2" s="236"/>
    </row>
    <row r="3" spans="1:15" s="38" customFormat="1" ht="13.5" thickBot="1">
      <c r="A3" s="97" t="s">
        <v>269</v>
      </c>
      <c r="B3" s="242"/>
      <c r="C3" s="242"/>
      <c r="D3" s="242"/>
      <c r="E3" s="242"/>
      <c r="F3" s="243"/>
      <c r="G3" s="235"/>
      <c r="H3" s="235"/>
      <c r="I3" s="235"/>
      <c r="J3" s="235"/>
      <c r="K3" s="235"/>
      <c r="L3" s="235"/>
      <c r="M3" s="235"/>
      <c r="N3" s="358"/>
      <c r="O3" s="242"/>
    </row>
    <row r="4" spans="1:15" s="38" customFormat="1" ht="12.75">
      <c r="A4" s="70" t="s">
        <v>606</v>
      </c>
      <c r="B4" s="216">
        <v>100</v>
      </c>
      <c r="C4" s="236">
        <v>2.36</v>
      </c>
      <c r="D4" s="236">
        <v>9.2799999999999994</v>
      </c>
      <c r="E4" s="236">
        <v>10.85</v>
      </c>
      <c r="F4" s="238">
        <v>146</v>
      </c>
      <c r="G4" s="228">
        <v>40</v>
      </c>
      <c r="H4" s="228">
        <v>170</v>
      </c>
      <c r="I4" s="228">
        <v>0</v>
      </c>
      <c r="J4" s="228">
        <v>16</v>
      </c>
      <c r="K4" s="228">
        <v>0.04</v>
      </c>
      <c r="L4" s="228">
        <v>0.06</v>
      </c>
      <c r="M4" s="228">
        <v>2</v>
      </c>
      <c r="N4" s="356">
        <v>2.5</v>
      </c>
      <c r="O4" s="236"/>
    </row>
    <row r="5" spans="1:15" s="38" customFormat="1" ht="13.5" thickBot="1">
      <c r="A5" s="190" t="s">
        <v>607</v>
      </c>
      <c r="B5" s="225" t="s">
        <v>440</v>
      </c>
      <c r="C5" s="237"/>
      <c r="D5" s="237"/>
      <c r="E5" s="237"/>
      <c r="F5" s="239"/>
      <c r="G5" s="229"/>
      <c r="H5" s="229"/>
      <c r="I5" s="229"/>
      <c r="J5" s="229"/>
      <c r="K5" s="229"/>
      <c r="L5" s="229"/>
      <c r="M5" s="229"/>
      <c r="N5" s="357"/>
      <c r="O5" s="237"/>
    </row>
    <row r="6" spans="1:15" s="38" customFormat="1" ht="12.75">
      <c r="A6" s="70" t="s">
        <v>302</v>
      </c>
      <c r="B6" s="216">
        <v>158</v>
      </c>
      <c r="C6" s="236">
        <v>15.8</v>
      </c>
      <c r="D6" s="236">
        <v>26.4</v>
      </c>
      <c r="E6" s="236">
        <v>3</v>
      </c>
      <c r="F6" s="238">
        <v>314.5</v>
      </c>
      <c r="G6" s="228">
        <v>128.1</v>
      </c>
      <c r="H6" s="228">
        <v>22.8</v>
      </c>
      <c r="I6" s="228">
        <v>0</v>
      </c>
      <c r="J6" s="228">
        <v>3.63</v>
      </c>
      <c r="K6" s="228">
        <v>0.11</v>
      </c>
      <c r="L6" s="228">
        <v>0.63</v>
      </c>
      <c r="M6" s="228">
        <v>0.32</v>
      </c>
      <c r="N6" s="356">
        <v>0.47</v>
      </c>
      <c r="O6" s="236"/>
    </row>
    <row r="7" spans="1:15" s="38" customFormat="1" ht="25.5">
      <c r="A7" s="72" t="s">
        <v>230</v>
      </c>
      <c r="B7" s="175" t="s">
        <v>417</v>
      </c>
      <c r="C7" s="237"/>
      <c r="D7" s="237"/>
      <c r="E7" s="237"/>
      <c r="F7" s="239"/>
      <c r="G7" s="229"/>
      <c r="H7" s="229"/>
      <c r="I7" s="229"/>
      <c r="J7" s="229"/>
      <c r="K7" s="229"/>
      <c r="L7" s="229"/>
      <c r="M7" s="229"/>
      <c r="N7" s="357"/>
      <c r="O7" s="237"/>
    </row>
    <row r="8" spans="1:15" s="38" customFormat="1" ht="12.75">
      <c r="A8" s="72" t="s">
        <v>287</v>
      </c>
      <c r="B8" s="79">
        <v>45</v>
      </c>
      <c r="C8" s="237"/>
      <c r="D8" s="237"/>
      <c r="E8" s="237"/>
      <c r="F8" s="239"/>
      <c r="G8" s="229"/>
      <c r="H8" s="229"/>
      <c r="I8" s="229"/>
      <c r="J8" s="229"/>
      <c r="K8" s="229"/>
      <c r="L8" s="229"/>
      <c r="M8" s="229"/>
      <c r="N8" s="357"/>
      <c r="O8" s="237"/>
    </row>
    <row r="9" spans="1:15" s="38" customFormat="1" ht="12.75">
      <c r="A9" s="72" t="s">
        <v>194</v>
      </c>
      <c r="B9" s="79">
        <v>7.5</v>
      </c>
      <c r="C9" s="237"/>
      <c r="D9" s="237"/>
      <c r="E9" s="237"/>
      <c r="F9" s="239"/>
      <c r="G9" s="229"/>
      <c r="H9" s="229"/>
      <c r="I9" s="229"/>
      <c r="J9" s="229"/>
      <c r="K9" s="229"/>
      <c r="L9" s="229"/>
      <c r="M9" s="229"/>
      <c r="N9" s="357"/>
      <c r="O9" s="237"/>
    </row>
    <row r="10" spans="1:15" s="38" customFormat="1" ht="13.5" thickBot="1">
      <c r="A10" s="75" t="s">
        <v>303</v>
      </c>
      <c r="B10" s="80">
        <v>1.5</v>
      </c>
      <c r="C10" s="242"/>
      <c r="D10" s="242"/>
      <c r="E10" s="242"/>
      <c r="F10" s="243"/>
      <c r="G10" s="235"/>
      <c r="H10" s="235"/>
      <c r="I10" s="235"/>
      <c r="J10" s="235"/>
      <c r="K10" s="235"/>
      <c r="L10" s="235"/>
      <c r="M10" s="235"/>
      <c r="N10" s="358"/>
      <c r="O10" s="242"/>
    </row>
    <row r="11" spans="1:15" s="38" customFormat="1" ht="25.5">
      <c r="A11" s="70" t="s">
        <v>304</v>
      </c>
      <c r="B11" s="216">
        <v>200</v>
      </c>
      <c r="C11" s="236">
        <v>0.3</v>
      </c>
      <c r="D11" s="236">
        <v>0</v>
      </c>
      <c r="E11" s="236">
        <v>15.2</v>
      </c>
      <c r="F11" s="238">
        <v>62</v>
      </c>
      <c r="G11" s="228">
        <v>100.32</v>
      </c>
      <c r="H11" s="228">
        <v>11.66</v>
      </c>
      <c r="I11" s="228">
        <v>75</v>
      </c>
      <c r="J11" s="228">
        <v>0.12</v>
      </c>
      <c r="K11" s="228">
        <v>0.02</v>
      </c>
      <c r="L11" s="228">
        <v>0.16</v>
      </c>
      <c r="M11" s="228">
        <v>1.08</v>
      </c>
      <c r="N11" s="356">
        <v>0</v>
      </c>
      <c r="O11" s="236"/>
    </row>
    <row r="12" spans="1:15" s="38" customFormat="1" ht="12.75">
      <c r="A12" s="72" t="s">
        <v>39</v>
      </c>
      <c r="B12" s="79">
        <v>8</v>
      </c>
      <c r="C12" s="237"/>
      <c r="D12" s="237"/>
      <c r="E12" s="237"/>
      <c r="F12" s="239"/>
      <c r="G12" s="229"/>
      <c r="H12" s="229"/>
      <c r="I12" s="229"/>
      <c r="J12" s="229"/>
      <c r="K12" s="229"/>
      <c r="L12" s="229"/>
      <c r="M12" s="229"/>
      <c r="N12" s="357"/>
      <c r="O12" s="237"/>
    </row>
    <row r="13" spans="1:15" s="38" customFormat="1" ht="12.75">
      <c r="A13" s="72" t="s">
        <v>239</v>
      </c>
      <c r="B13" s="79">
        <v>50</v>
      </c>
      <c r="C13" s="237"/>
      <c r="D13" s="237"/>
      <c r="E13" s="237"/>
      <c r="F13" s="239"/>
      <c r="G13" s="229"/>
      <c r="H13" s="229"/>
      <c r="I13" s="229"/>
      <c r="J13" s="229"/>
      <c r="K13" s="229"/>
      <c r="L13" s="229"/>
      <c r="M13" s="229"/>
      <c r="N13" s="357"/>
      <c r="O13" s="237"/>
    </row>
    <row r="14" spans="1:15" s="38" customFormat="1" ht="13.5" thickBot="1">
      <c r="A14" s="75" t="s">
        <v>210</v>
      </c>
      <c r="B14" s="80">
        <v>20</v>
      </c>
      <c r="C14" s="242"/>
      <c r="D14" s="242"/>
      <c r="E14" s="242"/>
      <c r="F14" s="243"/>
      <c r="G14" s="235"/>
      <c r="H14" s="235"/>
      <c r="I14" s="235"/>
      <c r="J14" s="235"/>
      <c r="K14" s="235"/>
      <c r="L14" s="235"/>
      <c r="M14" s="235"/>
      <c r="N14" s="358"/>
      <c r="O14" s="242"/>
    </row>
    <row r="15" spans="1:15" s="38" customFormat="1" ht="12.75">
      <c r="A15" s="70" t="s">
        <v>305</v>
      </c>
      <c r="B15" s="216">
        <v>78</v>
      </c>
      <c r="C15" s="236">
        <v>10.36</v>
      </c>
      <c r="D15" s="236">
        <v>22.62</v>
      </c>
      <c r="E15" s="236">
        <v>38.26</v>
      </c>
      <c r="F15" s="238">
        <v>392.4</v>
      </c>
      <c r="G15" s="228">
        <v>215.9</v>
      </c>
      <c r="H15" s="228">
        <v>42.91</v>
      </c>
      <c r="I15" s="228">
        <v>217</v>
      </c>
      <c r="J15" s="228">
        <v>1.74</v>
      </c>
      <c r="K15" s="228">
        <v>0.17</v>
      </c>
      <c r="L15" s="228">
        <v>0.44</v>
      </c>
      <c r="M15" s="228">
        <v>0</v>
      </c>
      <c r="N15" s="356">
        <v>0.15</v>
      </c>
      <c r="O15" s="236"/>
    </row>
    <row r="16" spans="1:15" s="38" customFormat="1" ht="12.75">
      <c r="A16" s="72" t="s">
        <v>306</v>
      </c>
      <c r="B16" s="79">
        <v>48</v>
      </c>
      <c r="C16" s="237"/>
      <c r="D16" s="237"/>
      <c r="E16" s="237"/>
      <c r="F16" s="239"/>
      <c r="G16" s="229"/>
      <c r="H16" s="229"/>
      <c r="I16" s="229"/>
      <c r="J16" s="229"/>
      <c r="K16" s="229"/>
      <c r="L16" s="229"/>
      <c r="M16" s="229"/>
      <c r="N16" s="357"/>
      <c r="O16" s="237"/>
    </row>
    <row r="17" spans="1:15" s="38" customFormat="1" ht="12.75">
      <c r="A17" s="72" t="s">
        <v>194</v>
      </c>
      <c r="B17" s="79">
        <v>10</v>
      </c>
      <c r="C17" s="237"/>
      <c r="D17" s="237"/>
      <c r="E17" s="237"/>
      <c r="F17" s="239"/>
      <c r="G17" s="229"/>
      <c r="H17" s="229"/>
      <c r="I17" s="229"/>
      <c r="J17" s="229"/>
      <c r="K17" s="229"/>
      <c r="L17" s="229"/>
      <c r="M17" s="229"/>
      <c r="N17" s="357"/>
      <c r="O17" s="237"/>
    </row>
    <row r="18" spans="1:15" s="38" customFormat="1" ht="12" customHeight="1" thickBot="1">
      <c r="A18" s="75" t="s">
        <v>307</v>
      </c>
      <c r="B18" s="80">
        <v>20</v>
      </c>
      <c r="C18" s="242"/>
      <c r="D18" s="242"/>
      <c r="E18" s="242"/>
      <c r="F18" s="243"/>
      <c r="G18" s="235"/>
      <c r="H18" s="235"/>
      <c r="I18" s="235"/>
      <c r="J18" s="235"/>
      <c r="K18" s="235"/>
      <c r="L18" s="235"/>
      <c r="M18" s="235"/>
      <c r="N18" s="358"/>
      <c r="O18" s="242"/>
    </row>
    <row r="19" spans="1:15" s="38" customFormat="1" ht="13.5" hidden="1" thickBot="1">
      <c r="A19" s="75"/>
      <c r="B19" s="76"/>
      <c r="C19" s="80"/>
      <c r="D19" s="80"/>
      <c r="E19" s="80"/>
      <c r="F19" s="81"/>
      <c r="G19" s="81"/>
      <c r="H19" s="81"/>
      <c r="I19" s="81"/>
      <c r="J19" s="81"/>
      <c r="K19" s="81"/>
      <c r="L19" s="81"/>
      <c r="M19" s="81"/>
      <c r="N19" s="80"/>
      <c r="O19" s="80"/>
    </row>
    <row r="20" spans="1:15" s="86" customFormat="1" ht="13.5" thickBot="1">
      <c r="A20" s="82" t="s">
        <v>203</v>
      </c>
      <c r="B20" s="123"/>
      <c r="C20" s="102">
        <f t="shared" ref="C20:N20" si="0">C6+C11+C15+C19</f>
        <v>26.46</v>
      </c>
      <c r="D20" s="102">
        <f t="shared" si="0"/>
        <v>49.019999999999996</v>
      </c>
      <c r="E20" s="102">
        <f t="shared" si="0"/>
        <v>56.459999999999994</v>
      </c>
      <c r="F20" s="101">
        <f t="shared" si="0"/>
        <v>768.9</v>
      </c>
      <c r="G20" s="101">
        <f t="shared" si="0"/>
        <v>444.32</v>
      </c>
      <c r="H20" s="101">
        <f t="shared" si="0"/>
        <v>77.37</v>
      </c>
      <c r="I20" s="101">
        <f t="shared" si="0"/>
        <v>292</v>
      </c>
      <c r="J20" s="101">
        <f t="shared" si="0"/>
        <v>5.49</v>
      </c>
      <c r="K20" s="101">
        <f t="shared" si="0"/>
        <v>0.30000000000000004</v>
      </c>
      <c r="L20" s="101">
        <f t="shared" si="0"/>
        <v>1.23</v>
      </c>
      <c r="M20" s="101">
        <f t="shared" si="0"/>
        <v>1.4000000000000001</v>
      </c>
      <c r="N20" s="102">
        <f t="shared" si="0"/>
        <v>0.62</v>
      </c>
      <c r="O20" s="83"/>
    </row>
    <row r="21" spans="1:15" s="38" customFormat="1" ht="13.5" thickBot="1">
      <c r="A21" s="97" t="s">
        <v>277</v>
      </c>
      <c r="B21" s="80"/>
      <c r="C21" s="80"/>
      <c r="D21" s="80"/>
      <c r="E21" s="80"/>
      <c r="F21" s="81"/>
      <c r="G21" s="81"/>
      <c r="H21" s="81"/>
      <c r="I21" s="81"/>
      <c r="J21" s="81"/>
      <c r="K21" s="81"/>
      <c r="L21" s="81"/>
      <c r="M21" s="81"/>
      <c r="N21" s="80"/>
      <c r="O21" s="80"/>
    </row>
    <row r="22" spans="1:15" s="38" customFormat="1" ht="12.75">
      <c r="A22" s="70" t="s">
        <v>521</v>
      </c>
      <c r="B22" s="216">
        <v>100</v>
      </c>
      <c r="C22" s="236">
        <v>2.36</v>
      </c>
      <c r="D22" s="236">
        <v>9.2799999999999994</v>
      </c>
      <c r="E22" s="236">
        <v>10.85</v>
      </c>
      <c r="F22" s="238">
        <v>146</v>
      </c>
      <c r="G22" s="228">
        <v>40</v>
      </c>
      <c r="H22" s="228">
        <v>170</v>
      </c>
      <c r="I22" s="228">
        <v>0</v>
      </c>
      <c r="J22" s="228">
        <v>16</v>
      </c>
      <c r="K22" s="228">
        <v>0.04</v>
      </c>
      <c r="L22" s="228">
        <v>0.06</v>
      </c>
      <c r="M22" s="228">
        <v>2</v>
      </c>
      <c r="N22" s="356">
        <v>2.5</v>
      </c>
      <c r="O22" s="236"/>
    </row>
    <row r="23" spans="1:15" s="38" customFormat="1" ht="13.5" thickBot="1">
      <c r="A23" s="72" t="s">
        <v>522</v>
      </c>
      <c r="B23" s="175" t="s">
        <v>475</v>
      </c>
      <c r="C23" s="237"/>
      <c r="D23" s="237"/>
      <c r="E23" s="237"/>
      <c r="F23" s="239"/>
      <c r="G23" s="229"/>
      <c r="H23" s="229"/>
      <c r="I23" s="229"/>
      <c r="J23" s="229"/>
      <c r="K23" s="229"/>
      <c r="L23" s="229"/>
      <c r="M23" s="229"/>
      <c r="N23" s="357"/>
      <c r="O23" s="237"/>
    </row>
    <row r="24" spans="1:15" s="38" customFormat="1" ht="25.5">
      <c r="A24" s="201" t="s">
        <v>462</v>
      </c>
      <c r="B24" s="226" t="s">
        <v>624</v>
      </c>
      <c r="C24" s="236">
        <v>15</v>
      </c>
      <c r="D24" s="236">
        <v>11.1</v>
      </c>
      <c r="E24" s="236">
        <v>20.9</v>
      </c>
      <c r="F24" s="238">
        <v>248.7</v>
      </c>
      <c r="G24" s="228">
        <v>89.25</v>
      </c>
      <c r="H24" s="228">
        <v>13.5</v>
      </c>
      <c r="I24" s="228">
        <v>33.35</v>
      </c>
      <c r="J24" s="228">
        <v>0.95</v>
      </c>
      <c r="K24" s="228">
        <v>0.03</v>
      </c>
      <c r="L24" s="228">
        <v>0</v>
      </c>
      <c r="M24" s="228">
        <v>2.1</v>
      </c>
      <c r="N24" s="356">
        <v>1.1299999999999999</v>
      </c>
      <c r="O24" s="236"/>
    </row>
    <row r="25" spans="1:15" s="38" customFormat="1" ht="12.75">
      <c r="A25" s="72" t="s">
        <v>258</v>
      </c>
      <c r="B25" s="175" t="s">
        <v>441</v>
      </c>
      <c r="C25" s="237"/>
      <c r="D25" s="237"/>
      <c r="E25" s="237"/>
      <c r="F25" s="239"/>
      <c r="G25" s="229"/>
      <c r="H25" s="229"/>
      <c r="I25" s="229"/>
      <c r="J25" s="229"/>
      <c r="K25" s="229"/>
      <c r="L25" s="229"/>
      <c r="M25" s="229"/>
      <c r="N25" s="357"/>
      <c r="O25" s="237"/>
    </row>
    <row r="26" spans="1:15" s="38" customFormat="1" ht="12.75">
      <c r="A26" s="72" t="s">
        <v>122</v>
      </c>
      <c r="B26" s="175" t="s">
        <v>455</v>
      </c>
      <c r="C26" s="237"/>
      <c r="D26" s="237"/>
      <c r="E26" s="237"/>
      <c r="F26" s="239"/>
      <c r="G26" s="229"/>
      <c r="H26" s="229"/>
      <c r="I26" s="229"/>
      <c r="J26" s="229"/>
      <c r="K26" s="229"/>
      <c r="L26" s="229"/>
      <c r="M26" s="229"/>
      <c r="N26" s="357"/>
      <c r="O26" s="237"/>
    </row>
    <row r="27" spans="1:15" s="38" customFormat="1" ht="12.75">
      <c r="A27" s="72" t="s">
        <v>125</v>
      </c>
      <c r="B27" s="227" t="s">
        <v>629</v>
      </c>
      <c r="C27" s="237"/>
      <c r="D27" s="237"/>
      <c r="E27" s="237"/>
      <c r="F27" s="239"/>
      <c r="G27" s="229"/>
      <c r="H27" s="229"/>
      <c r="I27" s="229"/>
      <c r="J27" s="229"/>
      <c r="K27" s="229"/>
      <c r="L27" s="229"/>
      <c r="M27" s="229"/>
      <c r="N27" s="357"/>
      <c r="O27" s="237"/>
    </row>
    <row r="28" spans="1:15" s="38" customFormat="1" ht="12.75">
      <c r="A28" s="72" t="s">
        <v>206</v>
      </c>
      <c r="B28" s="227" t="s">
        <v>630</v>
      </c>
      <c r="C28" s="237"/>
      <c r="D28" s="237"/>
      <c r="E28" s="237"/>
      <c r="F28" s="239"/>
      <c r="G28" s="229"/>
      <c r="H28" s="229"/>
      <c r="I28" s="229"/>
      <c r="J28" s="229"/>
      <c r="K28" s="229"/>
      <c r="L28" s="229"/>
      <c r="M28" s="229"/>
      <c r="N28" s="357"/>
      <c r="O28" s="237"/>
    </row>
    <row r="29" spans="1:15" s="38" customFormat="1" ht="12.75">
      <c r="A29" s="72" t="s">
        <v>67</v>
      </c>
      <c r="B29" s="175" t="s">
        <v>464</v>
      </c>
      <c r="C29" s="237"/>
      <c r="D29" s="237"/>
      <c r="E29" s="237"/>
      <c r="F29" s="239"/>
      <c r="G29" s="229"/>
      <c r="H29" s="229"/>
      <c r="I29" s="229"/>
      <c r="J29" s="229"/>
      <c r="K29" s="229"/>
      <c r="L29" s="229"/>
      <c r="M29" s="229"/>
      <c r="N29" s="357"/>
      <c r="O29" s="237"/>
    </row>
    <row r="30" spans="1:15" s="38" customFormat="1" ht="12.75">
      <c r="A30" s="72" t="s">
        <v>194</v>
      </c>
      <c r="B30" s="175">
        <v>5</v>
      </c>
      <c r="C30" s="237"/>
      <c r="D30" s="237"/>
      <c r="E30" s="237"/>
      <c r="F30" s="239"/>
      <c r="G30" s="229"/>
      <c r="H30" s="229"/>
      <c r="I30" s="229"/>
      <c r="J30" s="229"/>
      <c r="K30" s="229"/>
      <c r="L30" s="229"/>
      <c r="M30" s="229"/>
      <c r="N30" s="357"/>
      <c r="O30" s="237"/>
    </row>
    <row r="31" spans="1:15" s="38" customFormat="1" ht="12.75">
      <c r="A31" s="72" t="s">
        <v>215</v>
      </c>
      <c r="B31" s="175">
        <v>10</v>
      </c>
      <c r="C31" s="237"/>
      <c r="D31" s="237"/>
      <c r="E31" s="237"/>
      <c r="F31" s="239"/>
      <c r="G31" s="229"/>
      <c r="H31" s="229"/>
      <c r="I31" s="229"/>
      <c r="J31" s="229"/>
      <c r="K31" s="229"/>
      <c r="L31" s="229"/>
      <c r="M31" s="229"/>
      <c r="N31" s="357"/>
      <c r="O31" s="237"/>
    </row>
    <row r="32" spans="1:15" s="38" customFormat="1" ht="13.5" thickBot="1">
      <c r="A32" s="75" t="s">
        <v>468</v>
      </c>
      <c r="B32" s="176">
        <v>2</v>
      </c>
      <c r="C32" s="242"/>
      <c r="D32" s="242"/>
      <c r="E32" s="242"/>
      <c r="F32" s="243"/>
      <c r="G32" s="235"/>
      <c r="H32" s="235"/>
      <c r="I32" s="235"/>
      <c r="J32" s="235"/>
      <c r="K32" s="235"/>
      <c r="L32" s="235"/>
      <c r="M32" s="235"/>
      <c r="N32" s="358"/>
      <c r="O32" s="242"/>
    </row>
    <row r="33" spans="1:15" s="38" customFormat="1" ht="12.75">
      <c r="A33" s="70" t="s">
        <v>309</v>
      </c>
      <c r="B33" s="216">
        <v>90</v>
      </c>
      <c r="C33" s="236">
        <v>12.42</v>
      </c>
      <c r="D33" s="236">
        <v>14.78</v>
      </c>
      <c r="E33" s="236">
        <v>11.78</v>
      </c>
      <c r="F33" s="238">
        <v>231.3</v>
      </c>
      <c r="G33" s="228">
        <v>15.23</v>
      </c>
      <c r="H33" s="228">
        <v>24.6</v>
      </c>
      <c r="I33" s="228">
        <v>0</v>
      </c>
      <c r="J33" s="228">
        <v>2.4300000000000002</v>
      </c>
      <c r="K33" s="228">
        <v>6.3E-2</v>
      </c>
      <c r="L33" s="228">
        <v>0.09</v>
      </c>
      <c r="M33" s="228">
        <v>1.17</v>
      </c>
      <c r="N33" s="356">
        <v>0</v>
      </c>
      <c r="O33" s="236"/>
    </row>
    <row r="34" spans="1:15" s="38" customFormat="1" ht="12.75">
      <c r="A34" s="72" t="s">
        <v>285</v>
      </c>
      <c r="B34" s="175" t="s">
        <v>465</v>
      </c>
      <c r="C34" s="237"/>
      <c r="D34" s="237"/>
      <c r="E34" s="237"/>
      <c r="F34" s="239"/>
      <c r="G34" s="229"/>
      <c r="H34" s="229"/>
      <c r="I34" s="229"/>
      <c r="J34" s="229"/>
      <c r="K34" s="229"/>
      <c r="L34" s="229"/>
      <c r="M34" s="229"/>
      <c r="N34" s="357"/>
      <c r="O34" s="237"/>
    </row>
    <row r="35" spans="1:15" s="38" customFormat="1" ht="12.75">
      <c r="A35" s="72" t="s">
        <v>213</v>
      </c>
      <c r="B35" s="175">
        <v>7.5</v>
      </c>
      <c r="C35" s="237"/>
      <c r="D35" s="237"/>
      <c r="E35" s="237"/>
      <c r="F35" s="239"/>
      <c r="G35" s="229"/>
      <c r="H35" s="229"/>
      <c r="I35" s="229"/>
      <c r="J35" s="229"/>
      <c r="K35" s="229"/>
      <c r="L35" s="229"/>
      <c r="M35" s="229"/>
      <c r="N35" s="357"/>
      <c r="O35" s="237"/>
    </row>
    <row r="36" spans="1:15" s="38" customFormat="1" ht="12.75">
      <c r="A36" s="72" t="s">
        <v>206</v>
      </c>
      <c r="B36" s="175" t="s">
        <v>466</v>
      </c>
      <c r="C36" s="237"/>
      <c r="D36" s="237"/>
      <c r="E36" s="237"/>
      <c r="F36" s="239"/>
      <c r="G36" s="229"/>
      <c r="H36" s="229"/>
      <c r="I36" s="229"/>
      <c r="J36" s="229"/>
      <c r="K36" s="229"/>
      <c r="L36" s="229"/>
      <c r="M36" s="229"/>
      <c r="N36" s="357"/>
      <c r="O36" s="237"/>
    </row>
    <row r="37" spans="1:15" s="38" customFormat="1" ht="12.75">
      <c r="A37" s="72" t="s">
        <v>208</v>
      </c>
      <c r="B37" s="175">
        <v>4.5</v>
      </c>
      <c r="C37" s="237"/>
      <c r="D37" s="237"/>
      <c r="E37" s="237"/>
      <c r="F37" s="239"/>
      <c r="G37" s="229"/>
      <c r="H37" s="229"/>
      <c r="I37" s="229"/>
      <c r="J37" s="229"/>
      <c r="K37" s="229"/>
      <c r="L37" s="229"/>
      <c r="M37" s="229"/>
      <c r="N37" s="357"/>
      <c r="O37" s="237"/>
    </row>
    <row r="38" spans="1:15" s="38" customFormat="1" ht="12.75">
      <c r="A38" s="72" t="s">
        <v>229</v>
      </c>
      <c r="B38" s="175">
        <v>6</v>
      </c>
      <c r="C38" s="237"/>
      <c r="D38" s="237"/>
      <c r="E38" s="237"/>
      <c r="F38" s="239"/>
      <c r="G38" s="229"/>
      <c r="H38" s="229"/>
      <c r="I38" s="229"/>
      <c r="J38" s="229"/>
      <c r="K38" s="229"/>
      <c r="L38" s="229"/>
      <c r="M38" s="229"/>
      <c r="N38" s="357"/>
      <c r="O38" s="237"/>
    </row>
    <row r="39" spans="1:15" s="38" customFormat="1" ht="12.75">
      <c r="A39" s="72" t="s">
        <v>208</v>
      </c>
      <c r="B39" s="175">
        <v>7.5</v>
      </c>
      <c r="C39" s="237"/>
      <c r="D39" s="237"/>
      <c r="E39" s="237"/>
      <c r="F39" s="239"/>
      <c r="G39" s="229"/>
      <c r="H39" s="229"/>
      <c r="I39" s="229"/>
      <c r="J39" s="229"/>
      <c r="K39" s="229"/>
      <c r="L39" s="229"/>
      <c r="M39" s="229"/>
      <c r="N39" s="357"/>
      <c r="O39" s="237"/>
    </row>
    <row r="40" spans="1:15" s="38" customFormat="1" ht="13.5" thickBot="1">
      <c r="A40" s="75" t="s">
        <v>231</v>
      </c>
      <c r="B40" s="176">
        <v>2</v>
      </c>
      <c r="C40" s="242"/>
      <c r="D40" s="242"/>
      <c r="E40" s="242"/>
      <c r="F40" s="243"/>
      <c r="G40" s="235"/>
      <c r="H40" s="229"/>
      <c r="I40" s="229"/>
      <c r="J40" s="235"/>
      <c r="K40" s="235"/>
      <c r="L40" s="235"/>
      <c r="M40" s="235"/>
      <c r="N40" s="358"/>
      <c r="O40" s="242"/>
    </row>
    <row r="41" spans="1:15" s="38" customFormat="1" ht="15" customHeight="1">
      <c r="A41" s="70" t="s">
        <v>398</v>
      </c>
      <c r="B41" s="216">
        <v>200</v>
      </c>
      <c r="C41" s="236">
        <v>3.23</v>
      </c>
      <c r="D41" s="236">
        <v>10.88</v>
      </c>
      <c r="E41" s="236">
        <v>22</v>
      </c>
      <c r="F41" s="238">
        <v>152.19999999999999</v>
      </c>
      <c r="G41" s="228">
        <v>170.4</v>
      </c>
      <c r="H41" s="228">
        <v>16.649999999999999</v>
      </c>
      <c r="I41" s="228">
        <v>110.03</v>
      </c>
      <c r="J41" s="228">
        <v>0.68</v>
      </c>
      <c r="K41" s="228">
        <v>5.2999999999999999E-2</v>
      </c>
      <c r="L41" s="228">
        <v>0.26</v>
      </c>
      <c r="M41" s="228">
        <v>1.52</v>
      </c>
      <c r="N41" s="356">
        <v>0.27</v>
      </c>
      <c r="O41" s="236"/>
    </row>
    <row r="42" spans="1:15" s="38" customFormat="1" ht="12.75">
      <c r="A42" s="147" t="s">
        <v>399</v>
      </c>
      <c r="B42" s="175" t="s">
        <v>567</v>
      </c>
      <c r="C42" s="237"/>
      <c r="D42" s="237"/>
      <c r="E42" s="237"/>
      <c r="F42" s="239"/>
      <c r="G42" s="229"/>
      <c r="H42" s="229"/>
      <c r="I42" s="229"/>
      <c r="J42" s="229"/>
      <c r="K42" s="229"/>
      <c r="L42" s="229"/>
      <c r="M42" s="229"/>
      <c r="N42" s="357"/>
      <c r="O42" s="237"/>
    </row>
    <row r="43" spans="1:15" s="38" customFormat="1" ht="12.75">
      <c r="A43" s="147" t="s">
        <v>400</v>
      </c>
      <c r="B43" s="175">
        <v>31.6</v>
      </c>
      <c r="C43" s="237"/>
      <c r="D43" s="237"/>
      <c r="E43" s="237"/>
      <c r="F43" s="239"/>
      <c r="G43" s="229"/>
      <c r="H43" s="229"/>
      <c r="I43" s="229"/>
      <c r="J43" s="229"/>
      <c r="K43" s="229"/>
      <c r="L43" s="229"/>
      <c r="M43" s="229"/>
      <c r="N43" s="357"/>
      <c r="O43" s="237"/>
    </row>
    <row r="44" spans="1:15" s="38" customFormat="1" ht="12.75">
      <c r="A44" s="147" t="s">
        <v>401</v>
      </c>
      <c r="B44" s="175">
        <v>7</v>
      </c>
      <c r="C44" s="237"/>
      <c r="D44" s="237"/>
      <c r="E44" s="237"/>
      <c r="F44" s="239"/>
      <c r="G44" s="229"/>
      <c r="H44" s="229"/>
      <c r="I44" s="229"/>
      <c r="J44" s="229"/>
      <c r="K44" s="229"/>
      <c r="L44" s="229"/>
      <c r="M44" s="229"/>
      <c r="N44" s="357"/>
      <c r="O44" s="237"/>
    </row>
    <row r="45" spans="1:15" s="38" customFormat="1" ht="13.5" thickBot="1">
      <c r="A45" s="148" t="s">
        <v>492</v>
      </c>
      <c r="B45" s="148">
        <v>2</v>
      </c>
      <c r="C45" s="147"/>
      <c r="D45" s="148"/>
      <c r="E45" s="148"/>
      <c r="F45" s="149"/>
      <c r="G45" s="142"/>
      <c r="H45" s="141"/>
      <c r="I45" s="142"/>
      <c r="J45" s="142"/>
      <c r="K45" s="142"/>
      <c r="L45" s="141"/>
      <c r="M45" s="141"/>
      <c r="N45" s="168"/>
      <c r="O45" s="148"/>
    </row>
    <row r="46" spans="1:15" s="38" customFormat="1" ht="0.75" customHeight="1">
      <c r="A46" s="70" t="s">
        <v>220</v>
      </c>
      <c r="B46" s="73">
        <v>150</v>
      </c>
      <c r="C46" s="236">
        <v>3.2</v>
      </c>
      <c r="D46" s="236">
        <v>10.9</v>
      </c>
      <c r="E46" s="236">
        <v>22</v>
      </c>
      <c r="F46" s="238">
        <v>201</v>
      </c>
      <c r="G46" s="228">
        <v>170.4</v>
      </c>
      <c r="H46" s="228">
        <v>16.649999999999999</v>
      </c>
      <c r="I46" s="228">
        <v>110.02</v>
      </c>
      <c r="J46" s="228">
        <v>0.38</v>
      </c>
      <c r="K46" s="228">
        <v>0.05</v>
      </c>
      <c r="L46" s="228">
        <v>2.6</v>
      </c>
      <c r="M46" s="228">
        <v>1.5</v>
      </c>
      <c r="N46" s="356">
        <v>0.27</v>
      </c>
      <c r="O46" s="236"/>
    </row>
    <row r="47" spans="1:15" s="38" customFormat="1" ht="12.75" hidden="1">
      <c r="A47" s="72" t="s">
        <v>221</v>
      </c>
      <c r="B47" s="79" t="s">
        <v>434</v>
      </c>
      <c r="C47" s="237"/>
      <c r="D47" s="237"/>
      <c r="E47" s="237"/>
      <c r="F47" s="239"/>
      <c r="G47" s="229"/>
      <c r="H47" s="229"/>
      <c r="I47" s="229"/>
      <c r="J47" s="229"/>
      <c r="K47" s="229"/>
      <c r="L47" s="229"/>
      <c r="M47" s="229"/>
      <c r="N47" s="357"/>
      <c r="O47" s="237"/>
    </row>
    <row r="48" spans="1:15" s="38" customFormat="1" ht="12.75" hidden="1">
      <c r="A48" s="72" t="s">
        <v>222</v>
      </c>
      <c r="B48" s="79">
        <v>23.7</v>
      </c>
      <c r="C48" s="237"/>
      <c r="D48" s="237"/>
      <c r="E48" s="237"/>
      <c r="F48" s="239"/>
      <c r="G48" s="229"/>
      <c r="H48" s="229"/>
      <c r="I48" s="229"/>
      <c r="J48" s="229"/>
      <c r="K48" s="229"/>
      <c r="L48" s="229"/>
      <c r="M48" s="229"/>
      <c r="N48" s="357"/>
      <c r="O48" s="237"/>
    </row>
    <row r="49" spans="1:17" s="38" customFormat="1" ht="13.5" hidden="1" thickBot="1">
      <c r="A49" s="75" t="s">
        <v>223</v>
      </c>
      <c r="B49" s="80">
        <v>5.2</v>
      </c>
      <c r="C49" s="242"/>
      <c r="D49" s="242"/>
      <c r="E49" s="242"/>
      <c r="F49" s="243"/>
      <c r="G49" s="235"/>
      <c r="H49" s="235"/>
      <c r="I49" s="235"/>
      <c r="J49" s="235"/>
      <c r="K49" s="235"/>
      <c r="L49" s="235"/>
      <c r="M49" s="235"/>
      <c r="N49" s="358"/>
      <c r="O49" s="242"/>
    </row>
    <row r="50" spans="1:17" s="38" customFormat="1" ht="13.5" hidden="1" thickBot="1">
      <c r="A50" s="75" t="s">
        <v>467</v>
      </c>
      <c r="B50" s="80">
        <v>2</v>
      </c>
      <c r="C50" s="80"/>
      <c r="D50" s="80"/>
      <c r="E50" s="80"/>
      <c r="F50" s="81"/>
      <c r="G50" s="81"/>
      <c r="H50" s="81"/>
      <c r="I50" s="81"/>
      <c r="J50" s="81"/>
      <c r="K50" s="81"/>
      <c r="L50" s="81"/>
      <c r="M50" s="81"/>
      <c r="N50" s="80"/>
      <c r="O50" s="80"/>
    </row>
    <row r="51" spans="1:17" s="38" customFormat="1" ht="13.5" thickBot="1">
      <c r="A51" s="97" t="s">
        <v>520</v>
      </c>
      <c r="B51" s="218">
        <v>200</v>
      </c>
      <c r="C51" s="80">
        <v>0.6</v>
      </c>
      <c r="D51" s="80">
        <v>0</v>
      </c>
      <c r="E51" s="80">
        <v>36.4</v>
      </c>
      <c r="F51" s="81">
        <v>144</v>
      </c>
      <c r="G51" s="81">
        <v>14</v>
      </c>
      <c r="H51" s="81">
        <v>2.8</v>
      </c>
      <c r="I51" s="81">
        <v>14</v>
      </c>
      <c r="J51" s="81">
        <v>8</v>
      </c>
      <c r="K51" s="81">
        <v>0.02</v>
      </c>
      <c r="L51" s="81">
        <v>0.2</v>
      </c>
      <c r="M51" s="81">
        <v>4</v>
      </c>
      <c r="N51" s="80">
        <v>0</v>
      </c>
      <c r="O51" s="76"/>
    </row>
    <row r="52" spans="1:17" s="38" customFormat="1" ht="13.5" thickBot="1">
      <c r="A52" s="75" t="s">
        <v>225</v>
      </c>
      <c r="B52" s="218">
        <v>90</v>
      </c>
      <c r="C52" s="80">
        <v>7.1</v>
      </c>
      <c r="D52" s="80">
        <v>0.92</v>
      </c>
      <c r="E52" s="80">
        <v>43.43</v>
      </c>
      <c r="F52" s="81">
        <v>211.5</v>
      </c>
      <c r="G52" s="81">
        <v>127.8</v>
      </c>
      <c r="H52" s="81">
        <v>3.11</v>
      </c>
      <c r="I52" s="81">
        <v>139.5</v>
      </c>
      <c r="J52" s="81">
        <v>43.2</v>
      </c>
      <c r="K52" s="81">
        <v>0.34</v>
      </c>
      <c r="L52" s="81">
        <v>0.28999999999999998</v>
      </c>
      <c r="M52" s="81">
        <v>0.24</v>
      </c>
      <c r="N52" s="80">
        <v>0.18</v>
      </c>
      <c r="O52" s="80"/>
    </row>
    <row r="53" spans="1:17" s="38" customFormat="1" ht="13.5" thickBot="1">
      <c r="A53" s="75" t="s">
        <v>226</v>
      </c>
      <c r="B53" s="218">
        <v>200</v>
      </c>
      <c r="C53" s="80">
        <v>5.13</v>
      </c>
      <c r="D53" s="80">
        <v>1.88</v>
      </c>
      <c r="E53" s="80">
        <v>7.38</v>
      </c>
      <c r="F53" s="81">
        <v>71.25</v>
      </c>
      <c r="G53" s="81">
        <v>155</v>
      </c>
      <c r="H53" s="81">
        <v>0.12</v>
      </c>
      <c r="I53" s="81">
        <v>118.75</v>
      </c>
      <c r="J53" s="81">
        <v>18.75</v>
      </c>
      <c r="K53" s="81">
        <v>0.04</v>
      </c>
      <c r="L53" s="81">
        <v>0</v>
      </c>
      <c r="M53" s="81">
        <v>0.7</v>
      </c>
      <c r="N53" s="80">
        <v>11</v>
      </c>
      <c r="O53" s="80"/>
      <c r="Q53" s="57"/>
    </row>
    <row r="54" spans="1:17" s="86" customFormat="1" ht="13.5" thickBot="1">
      <c r="A54" s="82" t="s">
        <v>203</v>
      </c>
      <c r="B54" s="83"/>
      <c r="C54" s="102">
        <f t="shared" ref="C54:N54" si="1">C22+C24+C33+C46+C51+C52+C53</f>
        <v>45.810000000000009</v>
      </c>
      <c r="D54" s="102">
        <f t="shared" si="1"/>
        <v>48.86</v>
      </c>
      <c r="E54" s="102">
        <f t="shared" si="1"/>
        <v>152.74</v>
      </c>
      <c r="F54" s="101">
        <f t="shared" si="1"/>
        <v>1253.75</v>
      </c>
      <c r="G54" s="101">
        <f t="shared" si="1"/>
        <v>611.68000000000006</v>
      </c>
      <c r="H54" s="101">
        <f t="shared" si="1"/>
        <v>230.78000000000003</v>
      </c>
      <c r="I54" s="101">
        <f t="shared" si="1"/>
        <v>415.62</v>
      </c>
      <c r="J54" s="101">
        <f t="shared" si="1"/>
        <v>89.710000000000008</v>
      </c>
      <c r="K54" s="101">
        <f t="shared" si="1"/>
        <v>0.58300000000000007</v>
      </c>
      <c r="L54" s="101">
        <f t="shared" si="1"/>
        <v>3.24</v>
      </c>
      <c r="M54" s="101">
        <f t="shared" si="1"/>
        <v>11.709999999999999</v>
      </c>
      <c r="N54" s="102">
        <f t="shared" si="1"/>
        <v>15.08</v>
      </c>
      <c r="O54" s="83"/>
    </row>
    <row r="55" spans="1:17" s="38" customFormat="1" ht="13.5" thickBot="1">
      <c r="A55" s="97" t="s">
        <v>227</v>
      </c>
      <c r="B55" s="76"/>
      <c r="C55" s="76"/>
      <c r="D55" s="76"/>
      <c r="E55" s="76"/>
      <c r="F55" s="78"/>
      <c r="G55" s="78"/>
      <c r="H55" s="78"/>
      <c r="I55" s="78"/>
      <c r="J55" s="78"/>
      <c r="K55" s="78"/>
      <c r="L55" s="78"/>
      <c r="M55" s="78"/>
      <c r="N55" s="76"/>
      <c r="O55" s="76"/>
    </row>
    <row r="56" spans="1:17" s="38" customFormat="1" ht="25.5">
      <c r="A56" s="70" t="s">
        <v>310</v>
      </c>
      <c r="B56" s="216">
        <v>110</v>
      </c>
      <c r="C56" s="236">
        <v>5.5</v>
      </c>
      <c r="D56" s="236">
        <v>22.5</v>
      </c>
      <c r="E56" s="236">
        <v>25.1</v>
      </c>
      <c r="F56" s="238">
        <v>321</v>
      </c>
      <c r="G56" s="228">
        <v>51</v>
      </c>
      <c r="H56" s="228">
        <v>0.63</v>
      </c>
      <c r="I56" s="228">
        <v>93</v>
      </c>
      <c r="J56" s="228">
        <v>11</v>
      </c>
      <c r="K56" s="228">
        <v>0.03</v>
      </c>
      <c r="L56" s="228">
        <v>0.19</v>
      </c>
      <c r="M56" s="228">
        <v>0.4</v>
      </c>
      <c r="N56" s="356">
        <v>153</v>
      </c>
      <c r="O56" s="236"/>
    </row>
    <row r="57" spans="1:17" s="38" customFormat="1" ht="12.75">
      <c r="A57" s="72" t="s">
        <v>311</v>
      </c>
      <c r="B57" s="79">
        <v>101</v>
      </c>
      <c r="C57" s="237"/>
      <c r="D57" s="237"/>
      <c r="E57" s="237"/>
      <c r="F57" s="239"/>
      <c r="G57" s="229"/>
      <c r="H57" s="229"/>
      <c r="I57" s="229"/>
      <c r="J57" s="229"/>
      <c r="K57" s="229"/>
      <c r="L57" s="229"/>
      <c r="M57" s="229"/>
      <c r="N57" s="357"/>
      <c r="O57" s="237"/>
    </row>
    <row r="58" spans="1:17" s="38" customFormat="1" ht="12.75">
      <c r="A58" s="72" t="s">
        <v>312</v>
      </c>
      <c r="B58" s="79">
        <v>13</v>
      </c>
      <c r="C58" s="237"/>
      <c r="D58" s="237"/>
      <c r="E58" s="237"/>
      <c r="F58" s="239"/>
      <c r="G58" s="229"/>
      <c r="H58" s="229"/>
      <c r="I58" s="229"/>
      <c r="J58" s="229"/>
      <c r="K58" s="229"/>
      <c r="L58" s="229"/>
      <c r="M58" s="229"/>
      <c r="N58" s="357"/>
      <c r="O58" s="237"/>
    </row>
    <row r="59" spans="1:17" s="38" customFormat="1" ht="12.75">
      <c r="A59" s="72" t="s">
        <v>313</v>
      </c>
      <c r="B59" s="79">
        <v>3</v>
      </c>
      <c r="C59" s="237"/>
      <c r="D59" s="237"/>
      <c r="E59" s="237"/>
      <c r="F59" s="239"/>
      <c r="G59" s="229"/>
      <c r="H59" s="229"/>
      <c r="I59" s="229"/>
      <c r="J59" s="229"/>
      <c r="K59" s="229"/>
      <c r="L59" s="229"/>
      <c r="M59" s="229"/>
      <c r="N59" s="357"/>
      <c r="O59" s="237"/>
    </row>
    <row r="60" spans="1:17" s="38" customFormat="1" ht="12.75">
      <c r="A60" s="72" t="s">
        <v>314</v>
      </c>
      <c r="B60" s="79">
        <v>3</v>
      </c>
      <c r="C60" s="237"/>
      <c r="D60" s="237"/>
      <c r="E60" s="237"/>
      <c r="F60" s="239"/>
      <c r="G60" s="229"/>
      <c r="H60" s="229"/>
      <c r="I60" s="229"/>
      <c r="J60" s="229"/>
      <c r="K60" s="229"/>
      <c r="L60" s="229"/>
      <c r="M60" s="229"/>
      <c r="N60" s="357"/>
      <c r="O60" s="237"/>
    </row>
    <row r="61" spans="1:17" s="38" customFormat="1" ht="13.5" thickBot="1">
      <c r="A61" s="75" t="s">
        <v>315</v>
      </c>
      <c r="B61" s="80">
        <v>10</v>
      </c>
      <c r="C61" s="242"/>
      <c r="D61" s="242"/>
      <c r="E61" s="242"/>
      <c r="F61" s="243"/>
      <c r="G61" s="235"/>
      <c r="H61" s="235"/>
      <c r="I61" s="235"/>
      <c r="J61" s="235"/>
      <c r="K61" s="235"/>
      <c r="L61" s="235"/>
      <c r="M61" s="235"/>
      <c r="N61" s="358"/>
      <c r="O61" s="242"/>
    </row>
    <row r="62" spans="1:17" s="38" customFormat="1" ht="13.5" thickBot="1">
      <c r="A62" s="75" t="s">
        <v>266</v>
      </c>
      <c r="B62" s="218">
        <v>200</v>
      </c>
      <c r="C62" s="80">
        <v>1</v>
      </c>
      <c r="D62" s="80">
        <v>0</v>
      </c>
      <c r="E62" s="80">
        <v>27.4</v>
      </c>
      <c r="F62" s="81">
        <v>110</v>
      </c>
      <c r="G62" s="81">
        <v>14</v>
      </c>
      <c r="H62" s="81">
        <v>2.8</v>
      </c>
      <c r="I62" s="81">
        <v>14</v>
      </c>
      <c r="J62" s="81">
        <v>8</v>
      </c>
      <c r="K62" s="81">
        <v>0.02</v>
      </c>
      <c r="L62" s="81">
        <v>0.2</v>
      </c>
      <c r="M62" s="81">
        <v>4</v>
      </c>
      <c r="N62" s="80">
        <v>0</v>
      </c>
      <c r="O62" s="76"/>
    </row>
    <row r="63" spans="1:17" s="38" customFormat="1" ht="13.5" thickBot="1">
      <c r="A63" s="97" t="s">
        <v>203</v>
      </c>
      <c r="B63" s="76"/>
      <c r="C63" s="98">
        <f t="shared" ref="C63:N63" si="2">C56+C62</f>
        <v>6.5</v>
      </c>
      <c r="D63" s="98">
        <f t="shared" si="2"/>
        <v>22.5</v>
      </c>
      <c r="E63" s="98">
        <f t="shared" si="2"/>
        <v>52.5</v>
      </c>
      <c r="F63" s="99">
        <f t="shared" si="2"/>
        <v>431</v>
      </c>
      <c r="G63" s="99">
        <f t="shared" si="2"/>
        <v>65</v>
      </c>
      <c r="H63" s="99">
        <f t="shared" si="2"/>
        <v>3.4299999999999997</v>
      </c>
      <c r="I63" s="99">
        <f t="shared" si="2"/>
        <v>107</v>
      </c>
      <c r="J63" s="99">
        <f t="shared" si="2"/>
        <v>19</v>
      </c>
      <c r="K63" s="99">
        <f t="shared" si="2"/>
        <v>0.05</v>
      </c>
      <c r="L63" s="99">
        <f t="shared" si="2"/>
        <v>0.39</v>
      </c>
      <c r="M63" s="99">
        <f t="shared" si="2"/>
        <v>4.4000000000000004</v>
      </c>
      <c r="N63" s="98">
        <f t="shared" si="2"/>
        <v>153</v>
      </c>
      <c r="O63" s="76"/>
    </row>
    <row r="64" spans="1:17" s="38" customFormat="1" ht="13.5" thickBot="1">
      <c r="A64" s="82" t="s">
        <v>267</v>
      </c>
      <c r="B64" s="83"/>
      <c r="C64" s="102">
        <f t="shared" ref="C64:N64" si="3">C20+C54+C63</f>
        <v>78.77000000000001</v>
      </c>
      <c r="D64" s="102">
        <f t="shared" si="3"/>
        <v>120.38</v>
      </c>
      <c r="E64" s="102">
        <f t="shared" si="3"/>
        <v>261.7</v>
      </c>
      <c r="F64" s="101">
        <f t="shared" si="3"/>
        <v>2453.65</v>
      </c>
      <c r="G64" s="101">
        <f t="shared" si="3"/>
        <v>1121</v>
      </c>
      <c r="H64" s="101">
        <f t="shared" si="3"/>
        <v>311.58000000000004</v>
      </c>
      <c r="I64" s="101">
        <f t="shared" si="3"/>
        <v>814.62</v>
      </c>
      <c r="J64" s="101">
        <f t="shared" si="3"/>
        <v>114.2</v>
      </c>
      <c r="K64" s="101">
        <f t="shared" si="3"/>
        <v>0.93300000000000016</v>
      </c>
      <c r="L64" s="101">
        <f t="shared" si="3"/>
        <v>4.8600000000000003</v>
      </c>
      <c r="M64" s="101">
        <f t="shared" si="3"/>
        <v>17.509999999999998</v>
      </c>
      <c r="N64" s="102">
        <f t="shared" si="3"/>
        <v>168.7</v>
      </c>
      <c r="O64" s="83"/>
    </row>
    <row r="65" s="38" customFormat="1" ht="12.75"/>
    <row r="66" s="31" customFormat="1" ht="11.25"/>
  </sheetData>
  <mergeCells count="144">
    <mergeCell ref="C46:C49"/>
    <mergeCell ref="D46:D49"/>
    <mergeCell ref="E46:E49"/>
    <mergeCell ref="F46:F49"/>
    <mergeCell ref="G46:G49"/>
    <mergeCell ref="H46:H49"/>
    <mergeCell ref="O56:O61"/>
    <mergeCell ref="C56:C61"/>
    <mergeCell ref="D56:D61"/>
    <mergeCell ref="E56:E61"/>
    <mergeCell ref="F56:F61"/>
    <mergeCell ref="G56:G61"/>
    <mergeCell ref="H56:H61"/>
    <mergeCell ref="O46:O49"/>
    <mergeCell ref="I46:I49"/>
    <mergeCell ref="J46:J49"/>
    <mergeCell ref="K46:K49"/>
    <mergeCell ref="L46:L49"/>
    <mergeCell ref="M46:M49"/>
    <mergeCell ref="N46:N49"/>
    <mergeCell ref="M56:M61"/>
    <mergeCell ref="N56:N61"/>
    <mergeCell ref="I56:I61"/>
    <mergeCell ref="J56:J61"/>
    <mergeCell ref="C33:C40"/>
    <mergeCell ref="D33:D40"/>
    <mergeCell ref="E33:E40"/>
    <mergeCell ref="F33:F40"/>
    <mergeCell ref="G33:G40"/>
    <mergeCell ref="E24:E32"/>
    <mergeCell ref="F24:F32"/>
    <mergeCell ref="G24:G32"/>
    <mergeCell ref="H24:H32"/>
    <mergeCell ref="C24:C32"/>
    <mergeCell ref="D24:D32"/>
    <mergeCell ref="C11:C14"/>
    <mergeCell ref="C6:C10"/>
    <mergeCell ref="D6:D10"/>
    <mergeCell ref="E6:E10"/>
    <mergeCell ref="F6:F10"/>
    <mergeCell ref="G6:G10"/>
    <mergeCell ref="H6:H10"/>
    <mergeCell ref="G11:G14"/>
    <mergeCell ref="H11:H14"/>
    <mergeCell ref="D11:D14"/>
    <mergeCell ref="E11:E14"/>
    <mergeCell ref="F11:F14"/>
    <mergeCell ref="D22:D23"/>
    <mergeCell ref="E22:E23"/>
    <mergeCell ref="F22:F23"/>
    <mergeCell ref="G22:G23"/>
    <mergeCell ref="H22:H23"/>
    <mergeCell ref="I22:I23"/>
    <mergeCell ref="J22:J23"/>
    <mergeCell ref="C15:C18"/>
    <mergeCell ref="D15:D18"/>
    <mergeCell ref="E15:E18"/>
    <mergeCell ref="F15:F18"/>
    <mergeCell ref="G15:G18"/>
    <mergeCell ref="H15:H18"/>
    <mergeCell ref="I15:I18"/>
    <mergeCell ref="J15:J18"/>
    <mergeCell ref="K56:K61"/>
    <mergeCell ref="L56:L61"/>
    <mergeCell ref="H33:H40"/>
    <mergeCell ref="I33:I40"/>
    <mergeCell ref="J33:J40"/>
    <mergeCell ref="K33:K40"/>
    <mergeCell ref="L22:L23"/>
    <mergeCell ref="K22:K23"/>
    <mergeCell ref="O6:O10"/>
    <mergeCell ref="M6:M10"/>
    <mergeCell ref="N6:N10"/>
    <mergeCell ref="O11:O14"/>
    <mergeCell ref="M15:M18"/>
    <mergeCell ref="N15:N18"/>
    <mergeCell ref="M11:M14"/>
    <mergeCell ref="N11:N14"/>
    <mergeCell ref="O15:O18"/>
    <mergeCell ref="M22:M23"/>
    <mergeCell ref="N22:N23"/>
    <mergeCell ref="O22:O23"/>
    <mergeCell ref="K24:K32"/>
    <mergeCell ref="L24:L32"/>
    <mergeCell ref="M24:M32"/>
    <mergeCell ref="N24:N32"/>
    <mergeCell ref="M33:M40"/>
    <mergeCell ref="N33:N40"/>
    <mergeCell ref="O33:O40"/>
    <mergeCell ref="H41:H44"/>
    <mergeCell ref="I41:I44"/>
    <mergeCell ref="J41:J44"/>
    <mergeCell ref="B2:B3"/>
    <mergeCell ref="C2:C3"/>
    <mergeCell ref="D2:D3"/>
    <mergeCell ref="E2:E3"/>
    <mergeCell ref="F2:F3"/>
    <mergeCell ref="K2:K3"/>
    <mergeCell ref="L2:L3"/>
    <mergeCell ref="M2:M3"/>
    <mergeCell ref="N2:N3"/>
    <mergeCell ref="K11:K14"/>
    <mergeCell ref="L11:L14"/>
    <mergeCell ref="I6:I10"/>
    <mergeCell ref="J6:J10"/>
    <mergeCell ref="K6:K10"/>
    <mergeCell ref="L6:L10"/>
    <mergeCell ref="I11:I14"/>
    <mergeCell ref="J11:J14"/>
    <mergeCell ref="C22:C23"/>
    <mergeCell ref="O2:O3"/>
    <mergeCell ref="G2:G3"/>
    <mergeCell ref="H2:H3"/>
    <mergeCell ref="I2:I3"/>
    <mergeCell ref="J2:J3"/>
    <mergeCell ref="K15:K18"/>
    <mergeCell ref="L15:L18"/>
    <mergeCell ref="O24:O32"/>
    <mergeCell ref="I24:I32"/>
    <mergeCell ref="J24:J32"/>
    <mergeCell ref="C41:C44"/>
    <mergeCell ref="D41:D44"/>
    <mergeCell ref="E41:E44"/>
    <mergeCell ref="F41:F44"/>
    <mergeCell ref="G41:G44"/>
    <mergeCell ref="K41:K44"/>
    <mergeCell ref="L4:L5"/>
    <mergeCell ref="O4:O5"/>
    <mergeCell ref="M4:M5"/>
    <mergeCell ref="N4:N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1:L44"/>
    <mergeCell ref="M41:M44"/>
    <mergeCell ref="N41:N44"/>
    <mergeCell ref="O41:O44"/>
    <mergeCell ref="L33:L4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7"/>
  <sheetViews>
    <sheetView workbookViewId="0">
      <selection activeCell="B17" sqref="B17"/>
    </sheetView>
  </sheetViews>
  <sheetFormatPr defaultRowHeight="15"/>
  <cols>
    <col min="1" max="1" width="25.42578125" customWidth="1"/>
    <col min="2" max="2" width="9.42578125" customWidth="1"/>
    <col min="3" max="4" width="7" customWidth="1"/>
    <col min="5" max="5" width="7.5703125" customWidth="1"/>
    <col min="6" max="6" width="8.28515625" customWidth="1"/>
    <col min="7" max="9" width="7.7109375" customWidth="1"/>
    <col min="10" max="10" width="6.5703125" customWidth="1"/>
    <col min="11" max="11" width="7.28515625" customWidth="1"/>
    <col min="12" max="13" width="7.5703125" customWidth="1"/>
    <col min="14" max="14" width="6.42578125" customWidth="1"/>
  </cols>
  <sheetData>
    <row r="1" spans="1:15" s="38" customFormat="1" ht="13.5" thickBot="1"/>
    <row r="2" spans="1:15" s="38" customFormat="1" ht="12.75">
      <c r="A2" s="122" t="s">
        <v>316</v>
      </c>
      <c r="B2" s="320"/>
      <c r="C2" s="320"/>
      <c r="D2" s="320"/>
      <c r="E2" s="320"/>
      <c r="F2" s="327"/>
      <c r="G2" s="353"/>
      <c r="H2" s="353"/>
      <c r="I2" s="353"/>
      <c r="J2" s="353"/>
      <c r="K2" s="353"/>
      <c r="L2" s="353"/>
      <c r="M2" s="353"/>
      <c r="N2" s="386"/>
      <c r="O2" s="320"/>
    </row>
    <row r="3" spans="1:15" s="38" customFormat="1" ht="13.5" thickBot="1">
      <c r="A3" s="97" t="s">
        <v>269</v>
      </c>
      <c r="B3" s="321"/>
      <c r="C3" s="321"/>
      <c r="D3" s="321"/>
      <c r="E3" s="321"/>
      <c r="F3" s="329"/>
      <c r="G3" s="355"/>
      <c r="H3" s="355"/>
      <c r="I3" s="355"/>
      <c r="J3" s="355"/>
      <c r="K3" s="355"/>
      <c r="L3" s="355"/>
      <c r="M3" s="355"/>
      <c r="N3" s="388"/>
      <c r="O3" s="321"/>
    </row>
    <row r="4" spans="1:15" s="38" customFormat="1" ht="25.5">
      <c r="A4" s="70" t="s">
        <v>317</v>
      </c>
      <c r="B4" s="73">
        <v>75</v>
      </c>
      <c r="C4" s="236">
        <v>6.75</v>
      </c>
      <c r="D4" s="236">
        <v>8.15</v>
      </c>
      <c r="E4" s="236">
        <v>7.75</v>
      </c>
      <c r="F4" s="238">
        <v>132.5</v>
      </c>
      <c r="G4" s="228">
        <v>5.25</v>
      </c>
      <c r="H4" s="228">
        <v>11.1</v>
      </c>
      <c r="I4" s="228">
        <v>0</v>
      </c>
      <c r="J4" s="228">
        <v>0.75</v>
      </c>
      <c r="K4" s="228">
        <v>0.3</v>
      </c>
      <c r="L4" s="228">
        <v>0.1</v>
      </c>
      <c r="M4" s="228">
        <v>1.2</v>
      </c>
      <c r="N4" s="356">
        <v>0.4</v>
      </c>
      <c r="O4" s="320"/>
    </row>
    <row r="5" spans="1:15" s="38" customFormat="1" ht="12.75">
      <c r="A5" s="72" t="s">
        <v>285</v>
      </c>
      <c r="B5" s="139" t="s">
        <v>556</v>
      </c>
      <c r="C5" s="237"/>
      <c r="D5" s="237"/>
      <c r="E5" s="237"/>
      <c r="F5" s="239"/>
      <c r="G5" s="229"/>
      <c r="H5" s="229"/>
      <c r="I5" s="229"/>
      <c r="J5" s="229"/>
      <c r="K5" s="229"/>
      <c r="L5" s="229"/>
      <c r="M5" s="229"/>
      <c r="N5" s="357"/>
      <c r="O5" s="326"/>
    </row>
    <row r="6" spans="1:15" s="38" customFormat="1" ht="12.75">
      <c r="A6" s="72" t="s">
        <v>286</v>
      </c>
      <c r="B6" s="79">
        <v>12</v>
      </c>
      <c r="C6" s="237"/>
      <c r="D6" s="237"/>
      <c r="E6" s="237"/>
      <c r="F6" s="239"/>
      <c r="G6" s="229"/>
      <c r="H6" s="229"/>
      <c r="I6" s="229"/>
      <c r="J6" s="229"/>
      <c r="K6" s="229"/>
      <c r="L6" s="229"/>
      <c r="M6" s="229"/>
      <c r="N6" s="357"/>
      <c r="O6" s="326"/>
    </row>
    <row r="7" spans="1:15" s="38" customFormat="1" ht="12.75">
      <c r="A7" s="72" t="s">
        <v>287</v>
      </c>
      <c r="B7" s="79">
        <v>15</v>
      </c>
      <c r="C7" s="237"/>
      <c r="D7" s="237"/>
      <c r="E7" s="237"/>
      <c r="F7" s="239"/>
      <c r="G7" s="229"/>
      <c r="H7" s="229"/>
      <c r="I7" s="229"/>
      <c r="J7" s="229"/>
      <c r="K7" s="229"/>
      <c r="L7" s="229"/>
      <c r="M7" s="229"/>
      <c r="N7" s="357"/>
      <c r="O7" s="326"/>
    </row>
    <row r="8" spans="1:15" s="38" customFormat="1" ht="12.75">
      <c r="A8" s="72" t="s">
        <v>195</v>
      </c>
      <c r="B8" s="79">
        <v>7.5</v>
      </c>
      <c r="C8" s="237"/>
      <c r="D8" s="237"/>
      <c r="E8" s="237"/>
      <c r="F8" s="239"/>
      <c r="G8" s="229"/>
      <c r="H8" s="229"/>
      <c r="I8" s="229"/>
      <c r="J8" s="229"/>
      <c r="K8" s="229"/>
      <c r="L8" s="229"/>
      <c r="M8" s="229"/>
      <c r="N8" s="357"/>
      <c r="O8" s="326"/>
    </row>
    <row r="9" spans="1:15" s="38" customFormat="1" ht="12.75">
      <c r="A9" s="72" t="s">
        <v>208</v>
      </c>
      <c r="B9" s="79">
        <v>5</v>
      </c>
      <c r="C9" s="237"/>
      <c r="D9" s="237"/>
      <c r="E9" s="237"/>
      <c r="F9" s="239"/>
      <c r="G9" s="229"/>
      <c r="H9" s="229"/>
      <c r="I9" s="229"/>
      <c r="J9" s="229"/>
      <c r="K9" s="229"/>
      <c r="L9" s="229"/>
      <c r="M9" s="229"/>
      <c r="N9" s="357"/>
      <c r="O9" s="326"/>
    </row>
    <row r="10" spans="1:15" s="38" customFormat="1" ht="12.75">
      <c r="A10" s="72" t="s">
        <v>231</v>
      </c>
      <c r="B10" s="79">
        <v>1.5</v>
      </c>
      <c r="C10" s="237"/>
      <c r="D10" s="237"/>
      <c r="E10" s="237"/>
      <c r="F10" s="239"/>
      <c r="G10" s="229"/>
      <c r="H10" s="229"/>
      <c r="I10" s="229"/>
      <c r="J10" s="229"/>
      <c r="K10" s="229"/>
      <c r="L10" s="229"/>
      <c r="M10" s="229"/>
      <c r="N10" s="357"/>
      <c r="O10" s="326"/>
    </row>
    <row r="11" spans="1:15" s="38" customFormat="1" ht="14.25" customHeight="1" thickBot="1">
      <c r="A11" s="75" t="s">
        <v>288</v>
      </c>
      <c r="B11" s="126" t="s">
        <v>557</v>
      </c>
      <c r="C11" s="242"/>
      <c r="D11" s="242"/>
      <c r="E11" s="242"/>
      <c r="F11" s="243"/>
      <c r="G11" s="235"/>
      <c r="H11" s="235"/>
      <c r="I11" s="235"/>
      <c r="J11" s="235"/>
      <c r="K11" s="235"/>
      <c r="L11" s="235"/>
      <c r="M11" s="235"/>
      <c r="N11" s="358"/>
      <c r="O11" s="321"/>
    </row>
    <row r="12" spans="1:15" s="38" customFormat="1" ht="25.5">
      <c r="A12" s="70" t="s">
        <v>318</v>
      </c>
      <c r="B12" s="73">
        <v>150</v>
      </c>
      <c r="C12" s="236">
        <v>4.95</v>
      </c>
      <c r="D12" s="236">
        <v>9.23</v>
      </c>
      <c r="E12" s="236">
        <v>21.4</v>
      </c>
      <c r="F12" s="238">
        <v>188.03</v>
      </c>
      <c r="G12" s="228">
        <v>69.900000000000006</v>
      </c>
      <c r="H12" s="228">
        <v>23.03</v>
      </c>
      <c r="I12" s="228">
        <v>46.73</v>
      </c>
      <c r="J12" s="228">
        <v>0.9</v>
      </c>
      <c r="K12" s="228">
        <v>0.05</v>
      </c>
      <c r="L12" s="228">
        <v>0.05</v>
      </c>
      <c r="M12" s="228">
        <v>0</v>
      </c>
      <c r="N12" s="356">
        <v>1</v>
      </c>
      <c r="O12" s="236"/>
    </row>
    <row r="13" spans="1:15" s="38" customFormat="1" ht="12.75">
      <c r="A13" s="72" t="s">
        <v>258</v>
      </c>
      <c r="B13" s="125" t="s">
        <v>470</v>
      </c>
      <c r="C13" s="237"/>
      <c r="D13" s="237"/>
      <c r="E13" s="237"/>
      <c r="F13" s="239"/>
      <c r="G13" s="229"/>
      <c r="H13" s="229"/>
      <c r="I13" s="229"/>
      <c r="J13" s="229"/>
      <c r="K13" s="229"/>
      <c r="L13" s="229"/>
      <c r="M13" s="229"/>
      <c r="N13" s="357"/>
      <c r="O13" s="237"/>
    </row>
    <row r="14" spans="1:15" s="38" customFormat="1" ht="12.75">
      <c r="A14" s="72" t="s">
        <v>208</v>
      </c>
      <c r="B14" s="79">
        <v>5.25</v>
      </c>
      <c r="C14" s="237"/>
      <c r="D14" s="237"/>
      <c r="E14" s="237"/>
      <c r="F14" s="239"/>
      <c r="G14" s="229"/>
      <c r="H14" s="229"/>
      <c r="I14" s="229"/>
      <c r="J14" s="229"/>
      <c r="K14" s="229"/>
      <c r="L14" s="229"/>
      <c r="M14" s="229"/>
      <c r="N14" s="357"/>
      <c r="O14" s="237"/>
    </row>
    <row r="15" spans="1:15" s="38" customFormat="1" ht="12.75">
      <c r="A15" s="72" t="s">
        <v>319</v>
      </c>
      <c r="B15" s="125" t="s">
        <v>457</v>
      </c>
      <c r="C15" s="237"/>
      <c r="D15" s="237"/>
      <c r="E15" s="237"/>
      <c r="F15" s="239"/>
      <c r="G15" s="229"/>
      <c r="H15" s="229"/>
      <c r="I15" s="229"/>
      <c r="J15" s="229"/>
      <c r="K15" s="229"/>
      <c r="L15" s="229"/>
      <c r="M15" s="229"/>
      <c r="N15" s="357"/>
      <c r="O15" s="237"/>
    </row>
    <row r="16" spans="1:15" s="38" customFormat="1" ht="12.75">
      <c r="A16" s="72" t="s">
        <v>206</v>
      </c>
      <c r="B16" s="125" t="s">
        <v>471</v>
      </c>
      <c r="C16" s="237"/>
      <c r="D16" s="237"/>
      <c r="E16" s="237"/>
      <c r="F16" s="239"/>
      <c r="G16" s="229"/>
      <c r="H16" s="229"/>
      <c r="I16" s="229"/>
      <c r="J16" s="229"/>
      <c r="K16" s="229"/>
      <c r="L16" s="229"/>
      <c r="M16" s="229"/>
      <c r="N16" s="357"/>
      <c r="O16" s="237"/>
    </row>
    <row r="17" spans="1:15" s="38" customFormat="1" ht="12.75">
      <c r="A17" s="72" t="s">
        <v>516</v>
      </c>
      <c r="B17" s="79">
        <v>5.4</v>
      </c>
      <c r="C17" s="237"/>
      <c r="D17" s="237"/>
      <c r="E17" s="237"/>
      <c r="F17" s="239"/>
      <c r="G17" s="229"/>
      <c r="H17" s="229"/>
      <c r="I17" s="229"/>
      <c r="J17" s="229"/>
      <c r="K17" s="229"/>
      <c r="L17" s="229"/>
      <c r="M17" s="229"/>
      <c r="N17" s="357"/>
      <c r="O17" s="237"/>
    </row>
    <row r="18" spans="1:15" s="38" customFormat="1" ht="12.75">
      <c r="A18" s="72" t="s">
        <v>229</v>
      </c>
      <c r="B18" s="79">
        <v>1.8</v>
      </c>
      <c r="C18" s="237"/>
      <c r="D18" s="237"/>
      <c r="E18" s="237"/>
      <c r="F18" s="239"/>
      <c r="G18" s="229"/>
      <c r="H18" s="229"/>
      <c r="I18" s="229"/>
      <c r="J18" s="229"/>
      <c r="K18" s="229"/>
      <c r="L18" s="229"/>
      <c r="M18" s="229"/>
      <c r="N18" s="357"/>
      <c r="O18" s="237"/>
    </row>
    <row r="19" spans="1:15" s="38" customFormat="1" ht="12.75">
      <c r="A19" s="72" t="s">
        <v>0</v>
      </c>
      <c r="B19" s="79">
        <v>4.5</v>
      </c>
      <c r="C19" s="237"/>
      <c r="D19" s="237"/>
      <c r="E19" s="237"/>
      <c r="F19" s="239"/>
      <c r="G19" s="229"/>
      <c r="H19" s="229"/>
      <c r="I19" s="229"/>
      <c r="J19" s="229"/>
      <c r="K19" s="229"/>
      <c r="L19" s="229"/>
      <c r="M19" s="229"/>
      <c r="N19" s="357"/>
      <c r="O19" s="237"/>
    </row>
    <row r="20" spans="1:15" s="38" customFormat="1" ht="26.25" thickBot="1">
      <c r="A20" s="75" t="s">
        <v>294</v>
      </c>
      <c r="B20" s="80">
        <v>1</v>
      </c>
      <c r="C20" s="242"/>
      <c r="D20" s="242"/>
      <c r="E20" s="242"/>
      <c r="F20" s="243"/>
      <c r="G20" s="235"/>
      <c r="H20" s="235"/>
      <c r="I20" s="235"/>
      <c r="J20" s="235"/>
      <c r="K20" s="235"/>
      <c r="L20" s="235"/>
      <c r="M20" s="235"/>
      <c r="N20" s="358"/>
      <c r="O20" s="242"/>
    </row>
    <row r="21" spans="1:15" s="38" customFormat="1" ht="25.5">
      <c r="A21" s="70" t="s">
        <v>197</v>
      </c>
      <c r="B21" s="73">
        <v>200</v>
      </c>
      <c r="C21" s="236">
        <v>4.7</v>
      </c>
      <c r="D21" s="236">
        <v>5</v>
      </c>
      <c r="E21" s="236">
        <v>31.8</v>
      </c>
      <c r="F21" s="238">
        <v>187</v>
      </c>
      <c r="G21" s="228">
        <v>179.42</v>
      </c>
      <c r="H21" s="228">
        <v>26.06</v>
      </c>
      <c r="I21" s="228">
        <v>179.02</v>
      </c>
      <c r="J21" s="228">
        <v>0.92</v>
      </c>
      <c r="K21" s="228">
        <v>0.06</v>
      </c>
      <c r="L21" s="228">
        <v>0.3</v>
      </c>
      <c r="M21" s="228">
        <v>1.92</v>
      </c>
      <c r="N21" s="356">
        <v>0.02</v>
      </c>
      <c r="O21" s="320"/>
    </row>
    <row r="22" spans="1:15" s="38" customFormat="1" ht="12.75">
      <c r="A22" s="72" t="s">
        <v>523</v>
      </c>
      <c r="B22" s="79">
        <v>4</v>
      </c>
      <c r="C22" s="237"/>
      <c r="D22" s="237"/>
      <c r="E22" s="237"/>
      <c r="F22" s="239"/>
      <c r="G22" s="229"/>
      <c r="H22" s="229"/>
      <c r="I22" s="229"/>
      <c r="J22" s="229"/>
      <c r="K22" s="229"/>
      <c r="L22" s="229"/>
      <c r="M22" s="229"/>
      <c r="N22" s="357"/>
      <c r="O22" s="326"/>
    </row>
    <row r="23" spans="1:15" s="38" customFormat="1" ht="12.75">
      <c r="A23" s="72" t="s">
        <v>524</v>
      </c>
      <c r="B23" s="79">
        <v>100</v>
      </c>
      <c r="C23" s="237"/>
      <c r="D23" s="237"/>
      <c r="E23" s="237"/>
      <c r="F23" s="239"/>
      <c r="G23" s="229"/>
      <c r="H23" s="229"/>
      <c r="I23" s="229"/>
      <c r="J23" s="229"/>
      <c r="K23" s="229"/>
      <c r="L23" s="229"/>
      <c r="M23" s="229"/>
      <c r="N23" s="357"/>
      <c r="O23" s="326"/>
    </row>
    <row r="24" spans="1:15" s="38" customFormat="1" ht="13.5" thickBot="1">
      <c r="A24" s="75" t="s">
        <v>210</v>
      </c>
      <c r="B24" s="80">
        <v>20</v>
      </c>
      <c r="C24" s="242"/>
      <c r="D24" s="242"/>
      <c r="E24" s="242"/>
      <c r="F24" s="243"/>
      <c r="G24" s="235"/>
      <c r="H24" s="235"/>
      <c r="I24" s="235"/>
      <c r="J24" s="235"/>
      <c r="K24" s="235"/>
      <c r="L24" s="235"/>
      <c r="M24" s="235"/>
      <c r="N24" s="358"/>
      <c r="O24" s="321"/>
    </row>
    <row r="25" spans="1:15" s="38" customFormat="1" ht="13.5" thickBot="1">
      <c r="A25" s="75" t="s">
        <v>276</v>
      </c>
      <c r="B25" s="76">
        <v>48</v>
      </c>
      <c r="C25" s="80">
        <v>3.17</v>
      </c>
      <c r="D25" s="80">
        <v>0.57999999999999996</v>
      </c>
      <c r="E25" s="80">
        <v>19</v>
      </c>
      <c r="F25" s="81">
        <v>94.82</v>
      </c>
      <c r="G25" s="81">
        <v>16.8</v>
      </c>
      <c r="H25" s="81">
        <v>1.87</v>
      </c>
      <c r="I25" s="81">
        <v>75.84</v>
      </c>
      <c r="J25" s="81">
        <v>22.56</v>
      </c>
      <c r="K25" s="81">
        <v>0.08</v>
      </c>
      <c r="L25" s="81">
        <v>3.5999999999999997E-2</v>
      </c>
      <c r="M25" s="81">
        <v>0</v>
      </c>
      <c r="N25" s="80">
        <v>0</v>
      </c>
      <c r="O25" s="80"/>
    </row>
    <row r="26" spans="1:15" s="38" customFormat="1" ht="13.5" thickBot="1">
      <c r="A26" s="75" t="s">
        <v>248</v>
      </c>
      <c r="B26" s="76" t="s">
        <v>249</v>
      </c>
      <c r="C26" s="80">
        <v>5.0999999999999996</v>
      </c>
      <c r="D26" s="80">
        <v>4.5999999999999996</v>
      </c>
      <c r="E26" s="80">
        <v>0.3</v>
      </c>
      <c r="F26" s="81">
        <v>63</v>
      </c>
      <c r="G26" s="81">
        <v>22.18</v>
      </c>
      <c r="H26" s="81">
        <v>4.8499999999999996</v>
      </c>
      <c r="I26" s="81">
        <v>0</v>
      </c>
      <c r="J26" s="81">
        <v>1.01</v>
      </c>
      <c r="K26" s="81">
        <v>0.03</v>
      </c>
      <c r="L26" s="81">
        <v>0.18</v>
      </c>
      <c r="M26" s="81">
        <v>0</v>
      </c>
      <c r="N26" s="80">
        <v>1</v>
      </c>
      <c r="O26" s="80"/>
    </row>
    <row r="27" spans="1:15" s="86" customFormat="1" ht="13.5" thickBot="1">
      <c r="A27" s="82" t="s">
        <v>203</v>
      </c>
      <c r="B27" s="83"/>
      <c r="C27" s="102">
        <f t="shared" ref="C27:N27" si="0">C4+C12+C21+C25+C26</f>
        <v>24.67</v>
      </c>
      <c r="D27" s="102">
        <f t="shared" si="0"/>
        <v>27.560000000000002</v>
      </c>
      <c r="E27" s="102">
        <f t="shared" si="0"/>
        <v>80.25</v>
      </c>
      <c r="F27" s="101">
        <f t="shared" si="0"/>
        <v>665.34999999999991</v>
      </c>
      <c r="G27" s="101">
        <f t="shared" si="0"/>
        <v>293.55</v>
      </c>
      <c r="H27" s="101">
        <f t="shared" si="0"/>
        <v>66.91</v>
      </c>
      <c r="I27" s="101">
        <f t="shared" si="0"/>
        <v>301.59000000000003</v>
      </c>
      <c r="J27" s="101">
        <f t="shared" si="0"/>
        <v>26.14</v>
      </c>
      <c r="K27" s="101">
        <f t="shared" si="0"/>
        <v>0.52</v>
      </c>
      <c r="L27" s="101">
        <f t="shared" si="0"/>
        <v>0.66599999999999993</v>
      </c>
      <c r="M27" s="101">
        <f t="shared" si="0"/>
        <v>3.12</v>
      </c>
      <c r="N27" s="102">
        <f t="shared" si="0"/>
        <v>2.42</v>
      </c>
      <c r="O27" s="83"/>
    </row>
    <row r="28" spans="1:15" s="38" customFormat="1" ht="13.5" thickBot="1">
      <c r="A28" s="97" t="s">
        <v>277</v>
      </c>
      <c r="B28" s="76"/>
      <c r="C28" s="76"/>
      <c r="D28" s="76"/>
      <c r="E28" s="76"/>
      <c r="F28" s="78"/>
      <c r="G28" s="78"/>
      <c r="H28" s="78"/>
      <c r="I28" s="78"/>
      <c r="J28" s="78"/>
      <c r="K28" s="78"/>
      <c r="L28" s="78"/>
      <c r="M28" s="78"/>
      <c r="N28" s="76"/>
      <c r="O28" s="76"/>
    </row>
    <row r="29" spans="1:15" s="38" customFormat="1" ht="25.5">
      <c r="A29" s="72" t="s">
        <v>320</v>
      </c>
      <c r="B29" s="73">
        <v>100</v>
      </c>
      <c r="C29" s="236">
        <v>1</v>
      </c>
      <c r="D29" s="236">
        <v>7.1</v>
      </c>
      <c r="E29" s="236">
        <v>4.2</v>
      </c>
      <c r="F29" s="238">
        <v>86</v>
      </c>
      <c r="G29" s="228">
        <v>12</v>
      </c>
      <c r="H29" s="228">
        <v>16</v>
      </c>
      <c r="I29" s="228">
        <v>29</v>
      </c>
      <c r="J29" s="228">
        <v>0.46</v>
      </c>
      <c r="K29" s="228">
        <v>7.9000000000000001E-2</v>
      </c>
      <c r="L29" s="228">
        <v>5.5E-2</v>
      </c>
      <c r="M29" s="228">
        <v>92.9</v>
      </c>
      <c r="N29" s="356">
        <v>7</v>
      </c>
      <c r="O29" s="320"/>
    </row>
    <row r="30" spans="1:15" s="38" customFormat="1" ht="26.25" thickBot="1">
      <c r="A30" s="75" t="s">
        <v>321</v>
      </c>
      <c r="B30" s="80" t="s">
        <v>472</v>
      </c>
      <c r="C30" s="242"/>
      <c r="D30" s="242"/>
      <c r="E30" s="242"/>
      <c r="F30" s="243"/>
      <c r="G30" s="235"/>
      <c r="H30" s="235"/>
      <c r="I30" s="235"/>
      <c r="J30" s="235"/>
      <c r="K30" s="235"/>
      <c r="L30" s="235"/>
      <c r="M30" s="235"/>
      <c r="N30" s="358"/>
      <c r="O30" s="321"/>
    </row>
    <row r="31" spans="1:15" s="38" customFormat="1" ht="25.5">
      <c r="A31" s="70" t="s">
        <v>322</v>
      </c>
      <c r="B31" s="160" t="s">
        <v>623</v>
      </c>
      <c r="C31" s="236">
        <v>17.899999999999999</v>
      </c>
      <c r="D31" s="236">
        <v>10.199999999999999</v>
      </c>
      <c r="E31" s="236">
        <v>22.75</v>
      </c>
      <c r="F31" s="238">
        <v>259.5</v>
      </c>
      <c r="G31" s="228">
        <v>116.2</v>
      </c>
      <c r="H31" s="228">
        <v>29.4</v>
      </c>
      <c r="I31" s="228">
        <v>129.4</v>
      </c>
      <c r="J31" s="228">
        <v>3.38</v>
      </c>
      <c r="K31" s="228">
        <v>0.1</v>
      </c>
      <c r="L31" s="228">
        <v>0.05</v>
      </c>
      <c r="M31" s="228">
        <v>3</v>
      </c>
      <c r="N31" s="356">
        <v>1.1499999999999999</v>
      </c>
      <c r="O31" s="236"/>
    </row>
    <row r="32" spans="1:15" s="38" customFormat="1" ht="12.75">
      <c r="A32" s="72" t="s">
        <v>122</v>
      </c>
      <c r="B32" s="79" t="s">
        <v>473</v>
      </c>
      <c r="C32" s="237"/>
      <c r="D32" s="237"/>
      <c r="E32" s="237"/>
      <c r="F32" s="239"/>
      <c r="G32" s="229"/>
      <c r="H32" s="229"/>
      <c r="I32" s="229"/>
      <c r="J32" s="229"/>
      <c r="K32" s="229"/>
      <c r="L32" s="229"/>
      <c r="M32" s="229"/>
      <c r="N32" s="357"/>
      <c r="O32" s="237"/>
    </row>
    <row r="33" spans="1:15" s="38" customFormat="1" ht="12.75">
      <c r="A33" s="72" t="s">
        <v>12</v>
      </c>
      <c r="B33" s="79">
        <v>20</v>
      </c>
      <c r="C33" s="237"/>
      <c r="D33" s="237"/>
      <c r="E33" s="237"/>
      <c r="F33" s="239"/>
      <c r="G33" s="229"/>
      <c r="H33" s="229"/>
      <c r="I33" s="229"/>
      <c r="J33" s="229"/>
      <c r="K33" s="229"/>
      <c r="L33" s="229"/>
      <c r="M33" s="229"/>
      <c r="N33" s="357"/>
      <c r="O33" s="237"/>
    </row>
    <row r="34" spans="1:15" s="38" customFormat="1" ht="15.75" customHeight="1">
      <c r="A34" s="72" t="s">
        <v>206</v>
      </c>
      <c r="B34" s="124" t="s">
        <v>443</v>
      </c>
      <c r="C34" s="237"/>
      <c r="D34" s="237"/>
      <c r="E34" s="237"/>
      <c r="F34" s="239"/>
      <c r="G34" s="229"/>
      <c r="H34" s="229"/>
      <c r="I34" s="229"/>
      <c r="J34" s="229"/>
      <c r="K34" s="229"/>
      <c r="L34" s="229"/>
      <c r="M34" s="229"/>
      <c r="N34" s="357"/>
      <c r="O34" s="237"/>
    </row>
    <row r="35" spans="1:15" s="38" customFormat="1" ht="25.5">
      <c r="A35" s="72" t="s">
        <v>125</v>
      </c>
      <c r="B35" s="79" t="s">
        <v>463</v>
      </c>
      <c r="C35" s="237"/>
      <c r="D35" s="237"/>
      <c r="E35" s="237"/>
      <c r="F35" s="239"/>
      <c r="G35" s="229"/>
      <c r="H35" s="229"/>
      <c r="I35" s="229"/>
      <c r="J35" s="229"/>
      <c r="K35" s="229"/>
      <c r="L35" s="229"/>
      <c r="M35" s="229"/>
      <c r="N35" s="357"/>
      <c r="O35" s="237"/>
    </row>
    <row r="36" spans="1:15" s="38" customFormat="1" ht="12.75">
      <c r="A36" s="72" t="s">
        <v>208</v>
      </c>
      <c r="B36" s="79">
        <v>5</v>
      </c>
      <c r="C36" s="237"/>
      <c r="D36" s="237"/>
      <c r="E36" s="237"/>
      <c r="F36" s="239"/>
      <c r="G36" s="229"/>
      <c r="H36" s="229"/>
      <c r="I36" s="229"/>
      <c r="J36" s="229"/>
      <c r="K36" s="229"/>
      <c r="L36" s="229"/>
      <c r="M36" s="229"/>
      <c r="N36" s="357"/>
      <c r="O36" s="237"/>
    </row>
    <row r="37" spans="1:15" s="38" customFormat="1" ht="12.75">
      <c r="A37" s="72" t="s">
        <v>231</v>
      </c>
      <c r="B37" s="79">
        <v>2</v>
      </c>
      <c r="C37" s="237"/>
      <c r="D37" s="237"/>
      <c r="E37" s="237"/>
      <c r="F37" s="239"/>
      <c r="G37" s="229"/>
      <c r="H37" s="229"/>
      <c r="I37" s="229"/>
      <c r="J37" s="229"/>
      <c r="K37" s="229"/>
      <c r="L37" s="229"/>
      <c r="M37" s="229"/>
      <c r="N37" s="357"/>
      <c r="O37" s="237"/>
    </row>
    <row r="38" spans="1:15" s="38" customFormat="1" ht="13.5" thickBot="1">
      <c r="A38" s="75" t="s">
        <v>323</v>
      </c>
      <c r="B38" s="47" t="s">
        <v>469</v>
      </c>
      <c r="C38" s="242"/>
      <c r="D38" s="242"/>
      <c r="E38" s="242"/>
      <c r="F38" s="243"/>
      <c r="G38" s="235"/>
      <c r="H38" s="235"/>
      <c r="I38" s="235"/>
      <c r="J38" s="235"/>
      <c r="K38" s="235"/>
      <c r="L38" s="235"/>
      <c r="M38" s="235"/>
      <c r="N38" s="358"/>
      <c r="O38" s="242"/>
    </row>
    <row r="39" spans="1:15" s="38" customFormat="1" ht="25.5">
      <c r="A39" s="70" t="s">
        <v>324</v>
      </c>
      <c r="B39" s="138" t="s">
        <v>558</v>
      </c>
      <c r="C39" s="236">
        <v>20.5</v>
      </c>
      <c r="D39" s="236">
        <v>9.8000000000000007</v>
      </c>
      <c r="E39" s="236">
        <v>21.6</v>
      </c>
      <c r="F39" s="238">
        <v>250</v>
      </c>
      <c r="G39" s="228">
        <v>28</v>
      </c>
      <c r="H39" s="228">
        <v>48</v>
      </c>
      <c r="I39" s="228">
        <v>253.3</v>
      </c>
      <c r="J39" s="228">
        <v>4</v>
      </c>
      <c r="K39" s="228">
        <v>0.12</v>
      </c>
      <c r="L39" s="228">
        <v>0</v>
      </c>
      <c r="M39" s="228">
        <v>6.7</v>
      </c>
      <c r="N39" s="356">
        <v>1.2999999999999999E-2</v>
      </c>
      <c r="O39" s="236"/>
    </row>
    <row r="40" spans="1:15" s="38" customFormat="1" ht="12.75">
      <c r="A40" s="72" t="s">
        <v>285</v>
      </c>
      <c r="B40" s="139" t="s">
        <v>559</v>
      </c>
      <c r="C40" s="237"/>
      <c r="D40" s="237"/>
      <c r="E40" s="237"/>
      <c r="F40" s="239"/>
      <c r="G40" s="229"/>
      <c r="H40" s="229"/>
      <c r="I40" s="229"/>
      <c r="J40" s="229"/>
      <c r="K40" s="229"/>
      <c r="L40" s="229"/>
      <c r="M40" s="229"/>
      <c r="N40" s="357"/>
      <c r="O40" s="237"/>
    </row>
    <row r="41" spans="1:15" s="38" customFormat="1" ht="12.75">
      <c r="A41" s="72" t="s">
        <v>122</v>
      </c>
      <c r="B41" s="139" t="s">
        <v>561</v>
      </c>
      <c r="C41" s="237"/>
      <c r="D41" s="237"/>
      <c r="E41" s="237"/>
      <c r="F41" s="239"/>
      <c r="G41" s="229"/>
      <c r="H41" s="229"/>
      <c r="I41" s="229"/>
      <c r="J41" s="229"/>
      <c r="K41" s="229"/>
      <c r="L41" s="229"/>
      <c r="M41" s="229"/>
      <c r="N41" s="357"/>
      <c r="O41" s="237"/>
    </row>
    <row r="42" spans="1:15" s="38" customFormat="1" ht="12.75">
      <c r="A42" s="72" t="s">
        <v>206</v>
      </c>
      <c r="B42" s="139" t="s">
        <v>560</v>
      </c>
      <c r="C42" s="237"/>
      <c r="D42" s="237"/>
      <c r="E42" s="237"/>
      <c r="F42" s="239"/>
      <c r="G42" s="229"/>
      <c r="H42" s="229"/>
      <c r="I42" s="229"/>
      <c r="J42" s="229"/>
      <c r="K42" s="229"/>
      <c r="L42" s="229"/>
      <c r="M42" s="229"/>
      <c r="N42" s="357"/>
      <c r="O42" s="237"/>
    </row>
    <row r="43" spans="1:15" s="38" customFormat="1" ht="12.75">
      <c r="A43" s="72" t="s">
        <v>325</v>
      </c>
      <c r="B43" s="79">
        <v>8</v>
      </c>
      <c r="C43" s="237"/>
      <c r="D43" s="237"/>
      <c r="E43" s="237"/>
      <c r="F43" s="239"/>
      <c r="G43" s="229"/>
      <c r="H43" s="229"/>
      <c r="I43" s="229"/>
      <c r="J43" s="229"/>
      <c r="K43" s="229"/>
      <c r="L43" s="229"/>
      <c r="M43" s="229"/>
      <c r="N43" s="357"/>
      <c r="O43" s="237"/>
    </row>
    <row r="44" spans="1:15" s="38" customFormat="1" ht="12.75">
      <c r="A44" s="72" t="s">
        <v>525</v>
      </c>
      <c r="B44" s="79">
        <v>6</v>
      </c>
      <c r="C44" s="237"/>
      <c r="D44" s="237"/>
      <c r="E44" s="237"/>
      <c r="F44" s="239"/>
      <c r="G44" s="229"/>
      <c r="H44" s="229"/>
      <c r="I44" s="229"/>
      <c r="J44" s="229"/>
      <c r="K44" s="229"/>
      <c r="L44" s="229"/>
      <c r="M44" s="229"/>
      <c r="N44" s="357"/>
      <c r="O44" s="237"/>
    </row>
    <row r="45" spans="1:15" s="38" customFormat="1" ht="13.5" thickBot="1">
      <c r="A45" s="75" t="s">
        <v>231</v>
      </c>
      <c r="B45" s="80">
        <v>2</v>
      </c>
      <c r="C45" s="242"/>
      <c r="D45" s="242"/>
      <c r="E45" s="242"/>
      <c r="F45" s="243"/>
      <c r="G45" s="235"/>
      <c r="H45" s="235"/>
      <c r="I45" s="235"/>
      <c r="J45" s="235"/>
      <c r="K45" s="235"/>
      <c r="L45" s="235"/>
      <c r="M45" s="235"/>
      <c r="N45" s="358"/>
      <c r="O45" s="242"/>
    </row>
    <row r="46" spans="1:15" s="38" customFormat="1" ht="25.5">
      <c r="A46" s="72" t="s">
        <v>296</v>
      </c>
      <c r="B46" s="73">
        <v>200</v>
      </c>
      <c r="C46" s="236">
        <v>1.2</v>
      </c>
      <c r="D46" s="236">
        <v>0</v>
      </c>
      <c r="E46" s="236">
        <v>31.6</v>
      </c>
      <c r="F46" s="238">
        <v>126</v>
      </c>
      <c r="G46" s="228">
        <v>23.73</v>
      </c>
      <c r="H46" s="228">
        <v>19.04</v>
      </c>
      <c r="I46" s="228">
        <v>26.28</v>
      </c>
      <c r="J46" s="228">
        <v>0.71</v>
      </c>
      <c r="K46" s="228">
        <v>0.02</v>
      </c>
      <c r="L46" s="228">
        <v>0.02</v>
      </c>
      <c r="M46" s="228">
        <v>0.53</v>
      </c>
      <c r="N46" s="356">
        <v>0.24</v>
      </c>
      <c r="O46" s="236"/>
    </row>
    <row r="47" spans="1:15" s="38" customFormat="1" ht="25.5">
      <c r="A47" s="70" t="s">
        <v>297</v>
      </c>
      <c r="B47" s="79"/>
      <c r="C47" s="237"/>
      <c r="D47" s="237"/>
      <c r="E47" s="237"/>
      <c r="F47" s="239"/>
      <c r="G47" s="229"/>
      <c r="H47" s="229"/>
      <c r="I47" s="229"/>
      <c r="J47" s="229"/>
      <c r="K47" s="229"/>
      <c r="L47" s="229"/>
      <c r="M47" s="229"/>
      <c r="N47" s="357"/>
      <c r="O47" s="237"/>
    </row>
    <row r="48" spans="1:15" s="38" customFormat="1" ht="12.75">
      <c r="A48" s="72" t="s">
        <v>298</v>
      </c>
      <c r="B48" s="79">
        <v>20</v>
      </c>
      <c r="C48" s="237"/>
      <c r="D48" s="237"/>
      <c r="E48" s="237"/>
      <c r="F48" s="239"/>
      <c r="G48" s="229"/>
      <c r="H48" s="229"/>
      <c r="I48" s="229"/>
      <c r="J48" s="229"/>
      <c r="K48" s="229"/>
      <c r="L48" s="229"/>
      <c r="M48" s="229"/>
      <c r="N48" s="357"/>
      <c r="O48" s="237"/>
    </row>
    <row r="49" spans="1:15" s="38" customFormat="1" ht="12.75">
      <c r="A49" s="72" t="s">
        <v>299</v>
      </c>
      <c r="B49" s="79">
        <v>20</v>
      </c>
      <c r="C49" s="237"/>
      <c r="D49" s="237"/>
      <c r="E49" s="237"/>
      <c r="F49" s="239"/>
      <c r="G49" s="229"/>
      <c r="H49" s="229"/>
      <c r="I49" s="229"/>
      <c r="J49" s="229"/>
      <c r="K49" s="229"/>
      <c r="L49" s="229"/>
      <c r="M49" s="229"/>
      <c r="N49" s="357"/>
      <c r="O49" s="237"/>
    </row>
    <row r="50" spans="1:15" s="38" customFormat="1" ht="13.5" thickBot="1">
      <c r="A50" s="75" t="s">
        <v>424</v>
      </c>
      <c r="B50" s="80">
        <v>0.2</v>
      </c>
      <c r="C50" s="242"/>
      <c r="D50" s="242"/>
      <c r="E50" s="242"/>
      <c r="F50" s="243"/>
      <c r="G50" s="235"/>
      <c r="H50" s="235"/>
      <c r="I50" s="235"/>
      <c r="J50" s="235"/>
      <c r="K50" s="235"/>
      <c r="L50" s="235"/>
      <c r="M50" s="235"/>
      <c r="N50" s="358"/>
      <c r="O50" s="242"/>
    </row>
    <row r="51" spans="1:15" s="38" customFormat="1" ht="12.75">
      <c r="A51" s="70"/>
      <c r="B51" s="73" t="s">
        <v>474</v>
      </c>
      <c r="C51" s="93"/>
      <c r="D51" s="93"/>
      <c r="E51" s="93"/>
      <c r="F51" s="94"/>
      <c r="G51" s="95"/>
      <c r="H51" s="95"/>
      <c r="I51" s="95"/>
      <c r="J51" s="95"/>
      <c r="K51" s="95"/>
      <c r="L51" s="95"/>
      <c r="M51" s="95"/>
      <c r="N51" s="87"/>
      <c r="O51" s="93"/>
    </row>
    <row r="52" spans="1:15" s="38" customFormat="1" ht="26.25" thickBot="1">
      <c r="A52" s="75" t="s">
        <v>225</v>
      </c>
      <c r="B52" s="76">
        <v>90</v>
      </c>
      <c r="C52" s="80">
        <v>7.1</v>
      </c>
      <c r="D52" s="80">
        <v>0.92</v>
      </c>
      <c r="E52" s="80">
        <v>43.43</v>
      </c>
      <c r="F52" s="81">
        <v>211.5</v>
      </c>
      <c r="G52" s="81">
        <v>127.8</v>
      </c>
      <c r="H52" s="81">
        <v>3.11</v>
      </c>
      <c r="I52" s="81">
        <v>139.5</v>
      </c>
      <c r="J52" s="81">
        <v>43.2</v>
      </c>
      <c r="K52" s="81">
        <v>0.34</v>
      </c>
      <c r="L52" s="81">
        <v>0.28999999999999998</v>
      </c>
      <c r="M52" s="81">
        <v>0.24</v>
      </c>
      <c r="N52" s="80">
        <v>0.18</v>
      </c>
      <c r="O52" s="80"/>
    </row>
    <row r="53" spans="1:15" s="86" customFormat="1" ht="13.5" thickBot="1">
      <c r="A53" s="82" t="s">
        <v>203</v>
      </c>
      <c r="B53" s="83"/>
      <c r="C53" s="102">
        <f>C29+C31+C39+C46+C51+C52</f>
        <v>47.7</v>
      </c>
      <c r="D53" s="102">
        <f t="shared" ref="D53:N53" si="1">SUM(D29:D52)</f>
        <v>28.02</v>
      </c>
      <c r="E53" s="102">
        <f t="shared" si="1"/>
        <v>123.58000000000001</v>
      </c>
      <c r="F53" s="101">
        <f t="shared" si="1"/>
        <v>933</v>
      </c>
      <c r="G53" s="101">
        <f t="shared" si="1"/>
        <v>307.72999999999996</v>
      </c>
      <c r="H53" s="101">
        <f t="shared" si="1"/>
        <v>115.55</v>
      </c>
      <c r="I53" s="101">
        <f t="shared" si="1"/>
        <v>577.48</v>
      </c>
      <c r="J53" s="101">
        <f t="shared" si="1"/>
        <v>51.75</v>
      </c>
      <c r="K53" s="101">
        <f t="shared" si="1"/>
        <v>0.65900000000000003</v>
      </c>
      <c r="L53" s="101">
        <f t="shared" si="1"/>
        <v>0.41499999999999998</v>
      </c>
      <c r="M53" s="101">
        <f t="shared" si="1"/>
        <v>103.37</v>
      </c>
      <c r="N53" s="102">
        <f t="shared" si="1"/>
        <v>8.5830000000000002</v>
      </c>
      <c r="O53" s="83"/>
    </row>
    <row r="54" spans="1:15" s="38" customFormat="1" ht="13.5" thickBot="1">
      <c r="A54" s="97" t="s">
        <v>227</v>
      </c>
      <c r="B54" s="76"/>
      <c r="C54" s="76"/>
      <c r="D54" s="76"/>
      <c r="E54" s="76"/>
      <c r="F54" s="78"/>
      <c r="G54" s="78"/>
      <c r="H54" s="78"/>
      <c r="I54" s="78"/>
      <c r="J54" s="78"/>
      <c r="K54" s="78"/>
      <c r="L54" s="78"/>
      <c r="M54" s="78"/>
      <c r="N54" s="76"/>
      <c r="O54" s="76"/>
    </row>
    <row r="55" spans="1:15" s="38" customFormat="1" ht="25.5">
      <c r="A55" s="70" t="s">
        <v>263</v>
      </c>
      <c r="B55" s="73">
        <v>50</v>
      </c>
      <c r="C55" s="236">
        <v>3.55</v>
      </c>
      <c r="D55" s="236">
        <v>7.4</v>
      </c>
      <c r="E55" s="236">
        <v>28.05</v>
      </c>
      <c r="F55" s="238">
        <v>194</v>
      </c>
      <c r="G55" s="228">
        <v>9.3000000000000007</v>
      </c>
      <c r="H55" s="228">
        <v>0</v>
      </c>
      <c r="I55" s="228">
        <v>0</v>
      </c>
      <c r="J55" s="228">
        <v>0.6</v>
      </c>
      <c r="K55" s="228">
        <v>0.06</v>
      </c>
      <c r="L55" s="228">
        <v>0.03</v>
      </c>
      <c r="M55" s="228">
        <v>0</v>
      </c>
      <c r="N55" s="356">
        <v>0</v>
      </c>
      <c r="O55" s="320"/>
    </row>
    <row r="56" spans="1:15" s="38" customFormat="1" ht="12.75">
      <c r="A56" s="72" t="s">
        <v>229</v>
      </c>
      <c r="B56" s="79">
        <v>32.5</v>
      </c>
      <c r="C56" s="237"/>
      <c r="D56" s="237"/>
      <c r="E56" s="237"/>
      <c r="F56" s="239"/>
      <c r="G56" s="229"/>
      <c r="H56" s="229"/>
      <c r="I56" s="229"/>
      <c r="J56" s="229"/>
      <c r="K56" s="229"/>
      <c r="L56" s="229"/>
      <c r="M56" s="229"/>
      <c r="N56" s="357"/>
      <c r="O56" s="326"/>
    </row>
    <row r="57" spans="1:15" s="38" customFormat="1" ht="12.75">
      <c r="A57" s="72" t="s">
        <v>0</v>
      </c>
      <c r="B57" s="79">
        <v>6</v>
      </c>
      <c r="C57" s="237"/>
      <c r="D57" s="237"/>
      <c r="E57" s="237"/>
      <c r="F57" s="239"/>
      <c r="G57" s="229"/>
      <c r="H57" s="229"/>
      <c r="I57" s="229"/>
      <c r="J57" s="229"/>
      <c r="K57" s="229"/>
      <c r="L57" s="229"/>
      <c r="M57" s="229"/>
      <c r="N57" s="357"/>
      <c r="O57" s="326"/>
    </row>
    <row r="58" spans="1:15" s="38" customFormat="1" ht="12.75">
      <c r="A58" s="72" t="s">
        <v>194</v>
      </c>
      <c r="B58" s="79">
        <v>8.5</v>
      </c>
      <c r="C58" s="237"/>
      <c r="D58" s="237"/>
      <c r="E58" s="237"/>
      <c r="F58" s="239"/>
      <c r="G58" s="229"/>
      <c r="H58" s="229"/>
      <c r="I58" s="229"/>
      <c r="J58" s="229"/>
      <c r="K58" s="229"/>
      <c r="L58" s="229"/>
      <c r="M58" s="229"/>
      <c r="N58" s="357"/>
      <c r="O58" s="326"/>
    </row>
    <row r="59" spans="1:15" s="38" customFormat="1" ht="12.75">
      <c r="A59" s="72" t="s">
        <v>231</v>
      </c>
      <c r="B59" s="79">
        <v>0.3</v>
      </c>
      <c r="C59" s="237"/>
      <c r="D59" s="237"/>
      <c r="E59" s="237"/>
      <c r="F59" s="239"/>
      <c r="G59" s="229"/>
      <c r="H59" s="229"/>
      <c r="I59" s="229"/>
      <c r="J59" s="229"/>
      <c r="K59" s="229"/>
      <c r="L59" s="229"/>
      <c r="M59" s="229"/>
      <c r="N59" s="357"/>
      <c r="O59" s="326"/>
    </row>
    <row r="60" spans="1:15" s="38" customFormat="1" ht="13.5" thickBot="1">
      <c r="A60" s="75" t="s">
        <v>264</v>
      </c>
      <c r="B60" s="80">
        <v>1.5</v>
      </c>
      <c r="C60" s="242"/>
      <c r="D60" s="242"/>
      <c r="E60" s="242"/>
      <c r="F60" s="243"/>
      <c r="G60" s="235"/>
      <c r="H60" s="235"/>
      <c r="I60" s="235"/>
      <c r="J60" s="235"/>
      <c r="K60" s="235"/>
      <c r="L60" s="235"/>
      <c r="M60" s="235"/>
      <c r="N60" s="358"/>
      <c r="O60" s="321"/>
    </row>
    <row r="61" spans="1:15" s="38" customFormat="1" ht="25.5">
      <c r="A61" s="70" t="s">
        <v>232</v>
      </c>
      <c r="B61" s="73">
        <v>200</v>
      </c>
      <c r="C61" s="320">
        <v>5.9</v>
      </c>
      <c r="D61" s="236">
        <v>6.8</v>
      </c>
      <c r="E61" s="236">
        <v>9.9</v>
      </c>
      <c r="F61" s="238">
        <v>123</v>
      </c>
      <c r="G61" s="228">
        <v>108.9</v>
      </c>
      <c r="H61" s="228">
        <v>12.6</v>
      </c>
      <c r="I61" s="228">
        <v>81</v>
      </c>
      <c r="J61" s="228">
        <v>0.9</v>
      </c>
      <c r="K61" s="228">
        <v>0.04</v>
      </c>
      <c r="L61" s="228">
        <v>0</v>
      </c>
      <c r="M61" s="228">
        <v>0.9</v>
      </c>
      <c r="N61" s="356">
        <v>0.01</v>
      </c>
      <c r="O61" s="236"/>
    </row>
    <row r="62" spans="1:15" s="38" customFormat="1" ht="26.25" thickBot="1">
      <c r="A62" s="75" t="s">
        <v>416</v>
      </c>
      <c r="B62" s="80">
        <v>211</v>
      </c>
      <c r="C62" s="321"/>
      <c r="D62" s="242"/>
      <c r="E62" s="242"/>
      <c r="F62" s="243"/>
      <c r="G62" s="235"/>
      <c r="H62" s="235"/>
      <c r="I62" s="235"/>
      <c r="J62" s="235"/>
      <c r="K62" s="235"/>
      <c r="L62" s="235"/>
      <c r="M62" s="235"/>
      <c r="N62" s="358"/>
      <c r="O62" s="242"/>
    </row>
    <row r="63" spans="1:15" s="38" customFormat="1" ht="13.5" thickBot="1">
      <c r="A63" s="75" t="s">
        <v>329</v>
      </c>
      <c r="B63" s="76">
        <v>230</v>
      </c>
      <c r="C63" s="80">
        <v>0.69</v>
      </c>
      <c r="D63" s="80">
        <v>0</v>
      </c>
      <c r="E63" s="80">
        <v>19.78</v>
      </c>
      <c r="F63" s="81">
        <v>92</v>
      </c>
      <c r="G63" s="81">
        <v>18.399999999999999</v>
      </c>
      <c r="H63" s="81">
        <v>2.5099999999999998</v>
      </c>
      <c r="I63" s="81">
        <v>12.65</v>
      </c>
      <c r="J63" s="81">
        <v>10.35</v>
      </c>
      <c r="K63" s="81">
        <v>0.12</v>
      </c>
      <c r="L63" s="81">
        <v>0.21</v>
      </c>
      <c r="M63" s="81">
        <v>14.95</v>
      </c>
      <c r="N63" s="80">
        <v>0</v>
      </c>
      <c r="O63" s="76"/>
    </row>
    <row r="64" spans="1:15" s="38" customFormat="1" ht="13.5" thickBot="1">
      <c r="A64" s="97" t="s">
        <v>203</v>
      </c>
      <c r="B64" s="76"/>
      <c r="C64" s="98">
        <f t="shared" ref="C64:M64" si="2">SUM(C55:C63)</f>
        <v>10.139999999999999</v>
      </c>
      <c r="D64" s="98">
        <f t="shared" si="2"/>
        <v>14.2</v>
      </c>
      <c r="E64" s="98">
        <f t="shared" si="2"/>
        <v>57.730000000000004</v>
      </c>
      <c r="F64" s="99">
        <f t="shared" si="2"/>
        <v>409</v>
      </c>
      <c r="G64" s="99">
        <f t="shared" si="2"/>
        <v>136.6</v>
      </c>
      <c r="H64" s="99">
        <f t="shared" si="2"/>
        <v>15.11</v>
      </c>
      <c r="I64" s="99">
        <f t="shared" si="2"/>
        <v>93.65</v>
      </c>
      <c r="J64" s="99">
        <f t="shared" si="2"/>
        <v>11.85</v>
      </c>
      <c r="K64" s="99">
        <f t="shared" si="2"/>
        <v>0.22</v>
      </c>
      <c r="L64" s="99">
        <f t="shared" si="2"/>
        <v>0.24</v>
      </c>
      <c r="M64" s="99">
        <f t="shared" si="2"/>
        <v>15.85</v>
      </c>
      <c r="N64" s="98">
        <f>N26+N52+N63</f>
        <v>1.18</v>
      </c>
      <c r="O64" s="76"/>
    </row>
    <row r="65" spans="1:15" s="38" customFormat="1" ht="13.5" thickBot="1">
      <c r="A65" s="82" t="s">
        <v>267</v>
      </c>
      <c r="B65" s="83"/>
      <c r="C65" s="102">
        <f t="shared" ref="C65:M65" si="3">C27+C53+C64</f>
        <v>82.51</v>
      </c>
      <c r="D65" s="102">
        <f t="shared" si="3"/>
        <v>69.78</v>
      </c>
      <c r="E65" s="102">
        <f t="shared" si="3"/>
        <v>261.56</v>
      </c>
      <c r="F65" s="101">
        <f t="shared" si="3"/>
        <v>2007.35</v>
      </c>
      <c r="G65" s="101">
        <f t="shared" si="3"/>
        <v>737.88</v>
      </c>
      <c r="H65" s="101">
        <f t="shared" si="3"/>
        <v>197.57</v>
      </c>
      <c r="I65" s="101">
        <f t="shared" si="3"/>
        <v>972.72</v>
      </c>
      <c r="J65" s="101">
        <f t="shared" si="3"/>
        <v>89.74</v>
      </c>
      <c r="K65" s="101">
        <f t="shared" si="3"/>
        <v>1.399</v>
      </c>
      <c r="L65" s="101">
        <f t="shared" si="3"/>
        <v>1.321</v>
      </c>
      <c r="M65" s="101">
        <f t="shared" si="3"/>
        <v>122.34</v>
      </c>
      <c r="N65" s="102">
        <f>N27+N53+N64</f>
        <v>12.183</v>
      </c>
      <c r="O65" s="83"/>
    </row>
    <row r="66" spans="1:15" s="38" customFormat="1" ht="12.75"/>
    <row r="67" spans="1:15" s="38" customFormat="1" ht="12.75"/>
  </sheetData>
  <mergeCells count="131">
    <mergeCell ref="C61:C62"/>
    <mergeCell ref="D61:D62"/>
    <mergeCell ref="E61:E62"/>
    <mergeCell ref="F61:F62"/>
    <mergeCell ref="G61:G62"/>
    <mergeCell ref="C55:C60"/>
    <mergeCell ref="D55:D60"/>
    <mergeCell ref="E55:E60"/>
    <mergeCell ref="F55:F60"/>
    <mergeCell ref="G55:G60"/>
    <mergeCell ref="H55:H60"/>
    <mergeCell ref="I55:I60"/>
    <mergeCell ref="J55:J60"/>
    <mergeCell ref="N61:N62"/>
    <mergeCell ref="O61:O62"/>
    <mergeCell ref="H61:H62"/>
    <mergeCell ref="K46:K50"/>
    <mergeCell ref="L46:L50"/>
    <mergeCell ref="M46:M50"/>
    <mergeCell ref="N46:N50"/>
    <mergeCell ref="O46:O50"/>
    <mergeCell ref="O55:O60"/>
    <mergeCell ref="I61:I62"/>
    <mergeCell ref="J61:J62"/>
    <mergeCell ref="K61:K62"/>
    <mergeCell ref="L61:L62"/>
    <mergeCell ref="M61:M62"/>
    <mergeCell ref="K55:K60"/>
    <mergeCell ref="L55:L60"/>
    <mergeCell ref="M55:M60"/>
    <mergeCell ref="N55:N60"/>
    <mergeCell ref="C46:C50"/>
    <mergeCell ref="D46:D50"/>
    <mergeCell ref="E46:E50"/>
    <mergeCell ref="F46:F50"/>
    <mergeCell ref="G46:G50"/>
    <mergeCell ref="H46:H50"/>
    <mergeCell ref="I46:I50"/>
    <mergeCell ref="J46:J50"/>
    <mergeCell ref="H39:H45"/>
    <mergeCell ref="I39:I45"/>
    <mergeCell ref="J39:J45"/>
    <mergeCell ref="K31:K38"/>
    <mergeCell ref="L31:L38"/>
    <mergeCell ref="M31:M38"/>
    <mergeCell ref="N31:N38"/>
    <mergeCell ref="O31:O38"/>
    <mergeCell ref="C39:C45"/>
    <mergeCell ref="D39:D45"/>
    <mergeCell ref="E39:E45"/>
    <mergeCell ref="F39:F45"/>
    <mergeCell ref="G39:G45"/>
    <mergeCell ref="N39:N45"/>
    <mergeCell ref="O39:O45"/>
    <mergeCell ref="K39:K45"/>
    <mergeCell ref="L39:L45"/>
    <mergeCell ref="M39:M45"/>
    <mergeCell ref="C31:C38"/>
    <mergeCell ref="D31:D38"/>
    <mergeCell ref="E31:E38"/>
    <mergeCell ref="F31:F38"/>
    <mergeCell ref="G31:G38"/>
    <mergeCell ref="H31:H38"/>
    <mergeCell ref="I31:I38"/>
    <mergeCell ref="J31:J38"/>
    <mergeCell ref="H29:H30"/>
    <mergeCell ref="I29:I30"/>
    <mergeCell ref="J29:J30"/>
    <mergeCell ref="K21:K24"/>
    <mergeCell ref="L21:L24"/>
    <mergeCell ref="M21:M24"/>
    <mergeCell ref="N21:N24"/>
    <mergeCell ref="O21:O24"/>
    <mergeCell ref="C29:C30"/>
    <mergeCell ref="D29:D30"/>
    <mergeCell ref="E29:E30"/>
    <mergeCell ref="F29:F30"/>
    <mergeCell ref="G29:G30"/>
    <mergeCell ref="N29:N30"/>
    <mergeCell ref="O29:O30"/>
    <mergeCell ref="K29:K30"/>
    <mergeCell ref="L29:L30"/>
    <mergeCell ref="M29:M30"/>
    <mergeCell ref="C21:C24"/>
    <mergeCell ref="D21:D24"/>
    <mergeCell ref="E21:E24"/>
    <mergeCell ref="F21:F24"/>
    <mergeCell ref="G21:G24"/>
    <mergeCell ref="H21:H24"/>
    <mergeCell ref="I21:I24"/>
    <mergeCell ref="J21:J24"/>
    <mergeCell ref="H12:H20"/>
    <mergeCell ref="I12:I20"/>
    <mergeCell ref="J12:J20"/>
    <mergeCell ref="M4:M11"/>
    <mergeCell ref="N4:N11"/>
    <mergeCell ref="O4:O11"/>
    <mergeCell ref="C12:C20"/>
    <mergeCell ref="D12:D20"/>
    <mergeCell ref="E12:E20"/>
    <mergeCell ref="F12:F20"/>
    <mergeCell ref="G12:G20"/>
    <mergeCell ref="N12:N20"/>
    <mergeCell ref="O12:O20"/>
    <mergeCell ref="K12:K20"/>
    <mergeCell ref="L12:L20"/>
    <mergeCell ref="M12:M20"/>
    <mergeCell ref="B2:B3"/>
    <mergeCell ref="C2:C3"/>
    <mergeCell ref="D2:D3"/>
    <mergeCell ref="E2:E3"/>
    <mergeCell ref="F2:F3"/>
    <mergeCell ref="G2:G3"/>
    <mergeCell ref="N2:N3"/>
    <mergeCell ref="O2:O3"/>
    <mergeCell ref="C4:C11"/>
    <mergeCell ref="D4:D11"/>
    <mergeCell ref="E4:E11"/>
    <mergeCell ref="F4:F11"/>
    <mergeCell ref="G4:G11"/>
    <mergeCell ref="H4:H11"/>
    <mergeCell ref="I4:I11"/>
    <mergeCell ref="J4:J11"/>
    <mergeCell ref="H2:H3"/>
    <mergeCell ref="I2:I3"/>
    <mergeCell ref="J2:J3"/>
    <mergeCell ref="K2:K3"/>
    <mergeCell ref="L2:L3"/>
    <mergeCell ref="M2:M3"/>
    <mergeCell ref="K4:K11"/>
    <mergeCell ref="L4:L1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1"/>
  <sheetViews>
    <sheetView workbookViewId="0">
      <selection activeCell="J24" sqref="J24:J34"/>
    </sheetView>
  </sheetViews>
  <sheetFormatPr defaultRowHeight="15"/>
  <cols>
    <col min="1" max="1" width="27.7109375" customWidth="1"/>
    <col min="2" max="2" width="9.28515625" customWidth="1"/>
    <col min="3" max="3" width="7.42578125" customWidth="1"/>
    <col min="4" max="4" width="7.28515625" customWidth="1"/>
    <col min="5" max="5" width="6.5703125" customWidth="1"/>
    <col min="6" max="6" width="7.42578125" customWidth="1"/>
    <col min="7" max="7" width="7.28515625" customWidth="1"/>
    <col min="8" max="8" width="7" customWidth="1"/>
    <col min="9" max="9" width="7.140625" customWidth="1"/>
    <col min="10" max="10" width="7" customWidth="1"/>
    <col min="11" max="11" width="7.42578125" customWidth="1"/>
    <col min="12" max="13" width="7" customWidth="1"/>
    <col min="14" max="14" width="6.7109375" customWidth="1"/>
  </cols>
  <sheetData>
    <row r="1" spans="1:15" s="38" customFormat="1" ht="13.5" thickBot="1"/>
    <row r="2" spans="1:15" s="38" customFormat="1" ht="12.75">
      <c r="A2" s="122" t="s">
        <v>330</v>
      </c>
      <c r="B2" s="320"/>
      <c r="C2" s="320"/>
      <c r="D2" s="320"/>
      <c r="E2" s="320"/>
      <c r="F2" s="327"/>
      <c r="G2" s="353"/>
      <c r="H2" s="353"/>
      <c r="I2" s="353"/>
      <c r="J2" s="353"/>
      <c r="K2" s="353"/>
      <c r="L2" s="353"/>
      <c r="M2" s="353"/>
      <c r="N2" s="386"/>
      <c r="O2" s="320"/>
    </row>
    <row r="3" spans="1:15" s="38" customFormat="1" ht="13.5" thickBot="1">
      <c r="A3" s="97" t="s">
        <v>269</v>
      </c>
      <c r="B3" s="321"/>
      <c r="C3" s="321"/>
      <c r="D3" s="321"/>
      <c r="E3" s="321"/>
      <c r="F3" s="329"/>
      <c r="G3" s="355"/>
      <c r="H3" s="355"/>
      <c r="I3" s="355"/>
      <c r="J3" s="355"/>
      <c r="K3" s="355"/>
      <c r="L3" s="355"/>
      <c r="M3" s="355"/>
      <c r="N3" s="388"/>
      <c r="O3" s="321"/>
    </row>
    <row r="4" spans="1:15" s="38" customFormat="1" ht="38.25">
      <c r="A4" s="70" t="s">
        <v>331</v>
      </c>
      <c r="B4" s="73" t="s">
        <v>240</v>
      </c>
      <c r="C4" s="236">
        <v>6.3</v>
      </c>
      <c r="D4" s="236">
        <v>11.8</v>
      </c>
      <c r="E4" s="236">
        <v>27.3</v>
      </c>
      <c r="F4" s="238">
        <v>247</v>
      </c>
      <c r="G4" s="228">
        <v>0</v>
      </c>
      <c r="H4" s="228">
        <v>0</v>
      </c>
      <c r="I4" s="228">
        <v>0</v>
      </c>
      <c r="J4" s="228">
        <v>0</v>
      </c>
      <c r="K4" s="228">
        <v>0</v>
      </c>
      <c r="L4" s="228">
        <v>0</v>
      </c>
      <c r="M4" s="228">
        <v>0</v>
      </c>
      <c r="N4" s="356">
        <v>0</v>
      </c>
      <c r="O4" s="236"/>
    </row>
    <row r="5" spans="1:15" s="38" customFormat="1" ht="12.75">
      <c r="A5" s="72" t="s">
        <v>192</v>
      </c>
      <c r="B5" s="79">
        <v>44.4</v>
      </c>
      <c r="C5" s="237"/>
      <c r="D5" s="237"/>
      <c r="E5" s="237"/>
      <c r="F5" s="239"/>
      <c r="G5" s="229"/>
      <c r="H5" s="229"/>
      <c r="I5" s="229"/>
      <c r="J5" s="229"/>
      <c r="K5" s="229"/>
      <c r="L5" s="229"/>
      <c r="M5" s="229"/>
      <c r="N5" s="357"/>
      <c r="O5" s="237"/>
    </row>
    <row r="6" spans="1:15" s="38" customFormat="1" ht="12.75">
      <c r="A6" s="72" t="s">
        <v>327</v>
      </c>
      <c r="B6" s="79">
        <v>98.4</v>
      </c>
      <c r="C6" s="237"/>
      <c r="D6" s="237"/>
      <c r="E6" s="237"/>
      <c r="F6" s="239"/>
      <c r="G6" s="229"/>
      <c r="H6" s="229"/>
      <c r="I6" s="229"/>
      <c r="J6" s="229"/>
      <c r="K6" s="229"/>
      <c r="L6" s="229"/>
      <c r="M6" s="229"/>
      <c r="N6" s="357"/>
      <c r="O6" s="237"/>
    </row>
    <row r="7" spans="1:15" s="38" customFormat="1" ht="12.75">
      <c r="A7" s="72" t="s">
        <v>0</v>
      </c>
      <c r="B7" s="79">
        <v>6</v>
      </c>
      <c r="C7" s="237"/>
      <c r="D7" s="237"/>
      <c r="E7" s="237"/>
      <c r="F7" s="239"/>
      <c r="G7" s="229"/>
      <c r="H7" s="229"/>
      <c r="I7" s="229"/>
      <c r="J7" s="229"/>
      <c r="K7" s="229"/>
      <c r="L7" s="229"/>
      <c r="M7" s="229"/>
      <c r="N7" s="357"/>
      <c r="O7" s="237"/>
    </row>
    <row r="8" spans="1:15" s="38" customFormat="1" ht="12.75">
      <c r="A8" s="72" t="s">
        <v>231</v>
      </c>
      <c r="B8" s="79">
        <v>1</v>
      </c>
      <c r="C8" s="237"/>
      <c r="D8" s="237"/>
      <c r="E8" s="237"/>
      <c r="F8" s="239"/>
      <c r="G8" s="229"/>
      <c r="H8" s="229"/>
      <c r="I8" s="229"/>
      <c r="J8" s="229"/>
      <c r="K8" s="229"/>
      <c r="L8" s="229"/>
      <c r="M8" s="229"/>
      <c r="N8" s="357"/>
      <c r="O8" s="237"/>
    </row>
    <row r="9" spans="1:15" s="38" customFormat="1" ht="11.25" customHeight="1" thickBot="1">
      <c r="A9" s="72" t="s">
        <v>194</v>
      </c>
      <c r="B9" s="79">
        <v>10</v>
      </c>
      <c r="C9" s="237"/>
      <c r="D9" s="237"/>
      <c r="E9" s="237"/>
      <c r="F9" s="239"/>
      <c r="G9" s="229"/>
      <c r="H9" s="229"/>
      <c r="I9" s="229"/>
      <c r="J9" s="229"/>
      <c r="K9" s="229"/>
      <c r="L9" s="229"/>
      <c r="M9" s="229"/>
      <c r="N9" s="357"/>
      <c r="O9" s="237"/>
    </row>
    <row r="10" spans="1:15" s="38" customFormat="1" ht="13.5" hidden="1" thickBot="1">
      <c r="A10" s="147"/>
      <c r="B10" s="163">
        <v>0</v>
      </c>
      <c r="C10" s="237"/>
      <c r="D10" s="237"/>
      <c r="E10" s="237"/>
      <c r="F10" s="239"/>
      <c r="G10" s="229"/>
      <c r="H10" s="229"/>
      <c r="I10" s="229"/>
      <c r="J10" s="229"/>
      <c r="K10" s="229"/>
      <c r="L10" s="229"/>
      <c r="M10" s="229"/>
      <c r="N10" s="357"/>
      <c r="O10" s="237"/>
    </row>
    <row r="11" spans="1:15" s="38" customFormat="1" ht="26.25" thickBot="1">
      <c r="A11" s="203" t="s">
        <v>248</v>
      </c>
      <c r="B11" s="204" t="s">
        <v>418</v>
      </c>
      <c r="C11" s="203">
        <v>5.0999999999999996</v>
      </c>
      <c r="D11" s="203">
        <v>4.5999999999999996</v>
      </c>
      <c r="E11" s="203">
        <v>0.3</v>
      </c>
      <c r="F11" s="205">
        <v>63</v>
      </c>
      <c r="G11" s="206">
        <v>22.18</v>
      </c>
      <c r="H11" s="206">
        <v>4.8499999999999996</v>
      </c>
      <c r="I11" s="206">
        <v>0</v>
      </c>
      <c r="J11" s="206">
        <v>1.01</v>
      </c>
      <c r="K11" s="206">
        <v>0.03</v>
      </c>
      <c r="L11" s="206">
        <v>0.18</v>
      </c>
      <c r="M11" s="206">
        <v>0</v>
      </c>
      <c r="N11" s="207">
        <v>1</v>
      </c>
      <c r="O11" s="203"/>
    </row>
    <row r="12" spans="1:15" s="38" customFormat="1" ht="25.5">
      <c r="A12" s="70" t="s">
        <v>305</v>
      </c>
      <c r="B12" s="73">
        <v>78</v>
      </c>
      <c r="C12" s="236">
        <v>10.36</v>
      </c>
      <c r="D12" s="236">
        <v>22.62</v>
      </c>
      <c r="E12" s="236">
        <v>38.26</v>
      </c>
      <c r="F12" s="238">
        <v>292</v>
      </c>
      <c r="G12" s="228">
        <v>215.9</v>
      </c>
      <c r="H12" s="228">
        <v>42.91</v>
      </c>
      <c r="I12" s="228">
        <v>217</v>
      </c>
      <c r="J12" s="228">
        <v>1.74</v>
      </c>
      <c r="K12" s="228">
        <v>0.17</v>
      </c>
      <c r="L12" s="228">
        <v>0.44</v>
      </c>
      <c r="M12" s="228">
        <v>0</v>
      </c>
      <c r="N12" s="356">
        <v>0.15</v>
      </c>
      <c r="O12" s="236"/>
    </row>
    <row r="13" spans="1:15" s="38" customFormat="1" ht="12.75">
      <c r="A13" s="72" t="s">
        <v>306</v>
      </c>
      <c r="B13" s="79">
        <v>48</v>
      </c>
      <c r="C13" s="237"/>
      <c r="D13" s="237"/>
      <c r="E13" s="237"/>
      <c r="F13" s="239"/>
      <c r="G13" s="229"/>
      <c r="H13" s="229"/>
      <c r="I13" s="229"/>
      <c r="J13" s="229"/>
      <c r="K13" s="229"/>
      <c r="L13" s="229"/>
      <c r="M13" s="229"/>
      <c r="N13" s="357"/>
      <c r="O13" s="237"/>
    </row>
    <row r="14" spans="1:15" s="38" customFormat="1" ht="12.75">
      <c r="A14" s="72" t="s">
        <v>194</v>
      </c>
      <c r="B14" s="79">
        <v>10</v>
      </c>
      <c r="C14" s="237"/>
      <c r="D14" s="237"/>
      <c r="E14" s="237"/>
      <c r="F14" s="239"/>
      <c r="G14" s="229"/>
      <c r="H14" s="229"/>
      <c r="I14" s="229"/>
      <c r="J14" s="229"/>
      <c r="K14" s="229"/>
      <c r="L14" s="229"/>
      <c r="M14" s="229"/>
      <c r="N14" s="357"/>
      <c r="O14" s="237"/>
    </row>
    <row r="15" spans="1:15" s="38" customFormat="1" ht="13.5" thickBot="1">
      <c r="A15" s="75" t="s">
        <v>307</v>
      </c>
      <c r="B15" s="80">
        <v>20</v>
      </c>
      <c r="C15" s="242"/>
      <c r="D15" s="242"/>
      <c r="E15" s="242"/>
      <c r="F15" s="243"/>
      <c r="G15" s="235"/>
      <c r="H15" s="235"/>
      <c r="I15" s="235"/>
      <c r="J15" s="235"/>
      <c r="K15" s="235"/>
      <c r="L15" s="235"/>
      <c r="M15" s="235"/>
      <c r="N15" s="358"/>
      <c r="O15" s="242"/>
    </row>
    <row r="16" spans="1:15" s="38" customFormat="1" ht="12.75">
      <c r="A16" s="70" t="s">
        <v>332</v>
      </c>
      <c r="B16" s="73" t="s">
        <v>275</v>
      </c>
      <c r="C16" s="236">
        <v>4.7</v>
      </c>
      <c r="D16" s="236">
        <v>5</v>
      </c>
      <c r="E16" s="236">
        <v>31.8</v>
      </c>
      <c r="F16" s="238">
        <v>87</v>
      </c>
      <c r="G16" s="228">
        <v>179.42</v>
      </c>
      <c r="H16" s="228">
        <v>26.06</v>
      </c>
      <c r="I16" s="228">
        <v>179.02</v>
      </c>
      <c r="J16" s="228">
        <v>0.92</v>
      </c>
      <c r="K16" s="228">
        <v>0.06</v>
      </c>
      <c r="L16" s="228">
        <v>0.3</v>
      </c>
      <c r="M16" s="228">
        <v>1.92</v>
      </c>
      <c r="N16" s="356">
        <v>0.02</v>
      </c>
      <c r="O16" s="320"/>
    </row>
    <row r="17" spans="1:15" s="38" customFormat="1" ht="12.75">
      <c r="A17" s="72" t="s">
        <v>333</v>
      </c>
      <c r="B17" s="79">
        <v>1</v>
      </c>
      <c r="C17" s="237"/>
      <c r="D17" s="237"/>
      <c r="E17" s="237"/>
      <c r="F17" s="239"/>
      <c r="G17" s="229"/>
      <c r="H17" s="229"/>
      <c r="I17" s="229"/>
      <c r="J17" s="229"/>
      <c r="K17" s="229"/>
      <c r="L17" s="229"/>
      <c r="M17" s="229"/>
      <c r="N17" s="357"/>
      <c r="O17" s="326"/>
    </row>
    <row r="18" spans="1:15" s="38" customFormat="1" ht="13.5" thickBot="1">
      <c r="A18" s="75" t="s">
        <v>334</v>
      </c>
      <c r="B18" s="80">
        <v>15</v>
      </c>
      <c r="C18" s="242"/>
      <c r="D18" s="242"/>
      <c r="E18" s="242"/>
      <c r="F18" s="243"/>
      <c r="G18" s="235"/>
      <c r="H18" s="235"/>
      <c r="I18" s="235"/>
      <c r="J18" s="235"/>
      <c r="K18" s="235"/>
      <c r="L18" s="235"/>
      <c r="M18" s="235"/>
      <c r="N18" s="358"/>
      <c r="O18" s="321"/>
    </row>
    <row r="19" spans="1:15" s="38" customFormat="1" ht="13.5" thickBot="1">
      <c r="A19" s="75" t="s">
        <v>226</v>
      </c>
      <c r="B19" s="76">
        <v>200</v>
      </c>
      <c r="C19" s="80">
        <v>5.13</v>
      </c>
      <c r="D19" s="80">
        <v>1.88</v>
      </c>
      <c r="E19" s="80">
        <v>7.38</v>
      </c>
      <c r="F19" s="81">
        <v>71.25</v>
      </c>
      <c r="G19" s="81">
        <v>155</v>
      </c>
      <c r="H19" s="81">
        <v>0.12</v>
      </c>
      <c r="I19" s="81">
        <v>118.75</v>
      </c>
      <c r="J19" s="81">
        <v>18.75</v>
      </c>
      <c r="K19" s="81">
        <v>0.04</v>
      </c>
      <c r="L19" s="81">
        <v>0</v>
      </c>
      <c r="M19" s="81">
        <v>0.7</v>
      </c>
      <c r="N19" s="80">
        <v>11</v>
      </c>
      <c r="O19" s="80"/>
    </row>
    <row r="20" spans="1:15" s="86" customFormat="1" ht="13.5" thickBot="1">
      <c r="A20" s="82" t="s">
        <v>203</v>
      </c>
      <c r="B20" s="83"/>
      <c r="C20" s="102">
        <f t="shared" ref="C20:N20" si="0">SUM(C4:C19)</f>
        <v>31.589999999999996</v>
      </c>
      <c r="D20" s="102">
        <f t="shared" si="0"/>
        <v>45.9</v>
      </c>
      <c r="E20" s="102">
        <f t="shared" si="0"/>
        <v>105.03999999999999</v>
      </c>
      <c r="F20" s="101">
        <f t="shared" si="0"/>
        <v>760.25</v>
      </c>
      <c r="G20" s="101">
        <f t="shared" si="0"/>
        <v>572.5</v>
      </c>
      <c r="H20" s="101">
        <f t="shared" si="0"/>
        <v>73.94</v>
      </c>
      <c r="I20" s="101">
        <f t="shared" si="0"/>
        <v>514.77</v>
      </c>
      <c r="J20" s="101">
        <f t="shared" si="0"/>
        <v>22.42</v>
      </c>
      <c r="K20" s="101">
        <f t="shared" si="0"/>
        <v>0.3</v>
      </c>
      <c r="L20" s="101">
        <f t="shared" si="0"/>
        <v>0.91999999999999993</v>
      </c>
      <c r="M20" s="101">
        <f t="shared" si="0"/>
        <v>2.62</v>
      </c>
      <c r="N20" s="102">
        <f t="shared" si="0"/>
        <v>12.17</v>
      </c>
      <c r="O20" s="83"/>
    </row>
    <row r="21" spans="1:15" s="38" customFormat="1" ht="13.5" thickBot="1">
      <c r="A21" s="97" t="s">
        <v>277</v>
      </c>
      <c r="B21" s="76"/>
      <c r="C21" s="76"/>
      <c r="D21" s="76"/>
      <c r="E21" s="76"/>
      <c r="F21" s="78"/>
      <c r="G21" s="78"/>
      <c r="H21" s="78"/>
      <c r="I21" s="78"/>
      <c r="J21" s="78"/>
      <c r="K21" s="78"/>
      <c r="L21" s="78"/>
      <c r="M21" s="78"/>
      <c r="N21" s="76"/>
      <c r="O21" s="76"/>
    </row>
    <row r="22" spans="1:15" s="38" customFormat="1" ht="25.5">
      <c r="A22" s="70" t="s">
        <v>270</v>
      </c>
      <c r="B22" s="73">
        <v>100</v>
      </c>
      <c r="C22" s="236">
        <v>0.9</v>
      </c>
      <c r="D22" s="236">
        <v>4.0999999999999996</v>
      </c>
      <c r="E22" s="236">
        <v>3.9</v>
      </c>
      <c r="F22" s="238">
        <v>85</v>
      </c>
      <c r="G22" s="228">
        <v>14</v>
      </c>
      <c r="H22" s="228">
        <v>20</v>
      </c>
      <c r="I22" s="228">
        <v>0</v>
      </c>
      <c r="J22" s="228">
        <v>0.9</v>
      </c>
      <c r="K22" s="228">
        <v>0.06</v>
      </c>
      <c r="L22" s="228">
        <v>0.04</v>
      </c>
      <c r="M22" s="228">
        <v>25</v>
      </c>
      <c r="N22" s="356">
        <v>1</v>
      </c>
      <c r="O22" s="236"/>
    </row>
    <row r="23" spans="1:15" s="38" customFormat="1" ht="13.5" thickBot="1">
      <c r="A23" s="148" t="s">
        <v>576</v>
      </c>
      <c r="B23" s="80" t="s">
        <v>475</v>
      </c>
      <c r="C23" s="242"/>
      <c r="D23" s="242"/>
      <c r="E23" s="242"/>
      <c r="F23" s="243"/>
      <c r="G23" s="235"/>
      <c r="H23" s="235"/>
      <c r="I23" s="235"/>
      <c r="J23" s="235"/>
      <c r="K23" s="235"/>
      <c r="L23" s="235"/>
      <c r="M23" s="235"/>
      <c r="N23" s="358"/>
      <c r="O23" s="242"/>
    </row>
    <row r="24" spans="1:15" s="38" customFormat="1" ht="25.5">
      <c r="A24" s="70" t="s">
        <v>335</v>
      </c>
      <c r="B24" s="73" t="s">
        <v>338</v>
      </c>
      <c r="C24" s="236">
        <v>8.6999999999999993</v>
      </c>
      <c r="D24" s="236">
        <v>7.7</v>
      </c>
      <c r="E24" s="236">
        <v>17.399999999999999</v>
      </c>
      <c r="F24" s="238">
        <v>174</v>
      </c>
      <c r="G24" s="228">
        <v>47.25</v>
      </c>
      <c r="H24" s="228">
        <v>1</v>
      </c>
      <c r="I24" s="228">
        <v>0</v>
      </c>
      <c r="J24" s="228">
        <v>28.25</v>
      </c>
      <c r="K24" s="228">
        <v>0.1</v>
      </c>
      <c r="L24" s="228">
        <v>0.08</v>
      </c>
      <c r="M24" s="228">
        <v>13.75</v>
      </c>
      <c r="N24" s="356">
        <v>4</v>
      </c>
      <c r="O24" s="236"/>
    </row>
    <row r="25" spans="1:15" s="38" customFormat="1" ht="12.75">
      <c r="A25" s="72" t="s">
        <v>285</v>
      </c>
      <c r="B25" s="125" t="s">
        <v>476</v>
      </c>
      <c r="C25" s="237"/>
      <c r="D25" s="237"/>
      <c r="E25" s="237"/>
      <c r="F25" s="239"/>
      <c r="G25" s="229"/>
      <c r="H25" s="229"/>
      <c r="I25" s="229"/>
      <c r="J25" s="229"/>
      <c r="K25" s="229"/>
      <c r="L25" s="229"/>
      <c r="M25" s="229"/>
      <c r="N25" s="357"/>
      <c r="O25" s="237"/>
    </row>
    <row r="26" spans="1:15" s="38" customFormat="1" ht="14.25" customHeight="1">
      <c r="A26" s="72" t="s">
        <v>336</v>
      </c>
      <c r="B26" s="127" t="s">
        <v>463</v>
      </c>
      <c r="C26" s="237"/>
      <c r="D26" s="237"/>
      <c r="E26" s="237"/>
      <c r="F26" s="239"/>
      <c r="G26" s="229"/>
      <c r="H26" s="229"/>
      <c r="I26" s="229"/>
      <c r="J26" s="229"/>
      <c r="K26" s="229"/>
      <c r="L26" s="229"/>
      <c r="M26" s="229"/>
      <c r="N26" s="357"/>
      <c r="O26" s="237"/>
    </row>
    <row r="27" spans="1:15" s="38" customFormat="1" ht="25.5">
      <c r="A27" s="72" t="s">
        <v>337</v>
      </c>
      <c r="B27" s="127" t="s">
        <v>477</v>
      </c>
      <c r="C27" s="237"/>
      <c r="D27" s="237"/>
      <c r="E27" s="237"/>
      <c r="F27" s="239"/>
      <c r="G27" s="229"/>
      <c r="H27" s="229"/>
      <c r="I27" s="229"/>
      <c r="J27" s="229"/>
      <c r="K27" s="229"/>
      <c r="L27" s="229"/>
      <c r="M27" s="229"/>
      <c r="N27" s="357"/>
      <c r="O27" s="237"/>
    </row>
    <row r="28" spans="1:15" s="38" customFormat="1" ht="12.75">
      <c r="A28" s="72" t="s">
        <v>206</v>
      </c>
      <c r="B28" s="125" t="s">
        <v>454</v>
      </c>
      <c r="C28" s="237"/>
      <c r="D28" s="237"/>
      <c r="E28" s="237"/>
      <c r="F28" s="239"/>
      <c r="G28" s="229"/>
      <c r="H28" s="229"/>
      <c r="I28" s="229"/>
      <c r="J28" s="229"/>
      <c r="K28" s="229"/>
      <c r="L28" s="229"/>
      <c r="M28" s="229"/>
      <c r="N28" s="357"/>
      <c r="O28" s="237"/>
    </row>
    <row r="29" spans="1:15" s="38" customFormat="1" ht="12.75">
      <c r="A29" s="72" t="s">
        <v>214</v>
      </c>
      <c r="B29" s="125" t="s">
        <v>478</v>
      </c>
      <c r="C29" s="237"/>
      <c r="D29" s="237"/>
      <c r="E29" s="237"/>
      <c r="F29" s="239"/>
      <c r="G29" s="229"/>
      <c r="H29" s="229"/>
      <c r="I29" s="229"/>
      <c r="J29" s="229"/>
      <c r="K29" s="229"/>
      <c r="L29" s="229"/>
      <c r="M29" s="229"/>
      <c r="N29" s="357"/>
      <c r="O29" s="237"/>
    </row>
    <row r="30" spans="1:15" s="38" customFormat="1" ht="12.75">
      <c r="A30" s="72" t="s">
        <v>122</v>
      </c>
      <c r="B30" s="125" t="s">
        <v>479</v>
      </c>
      <c r="C30" s="237"/>
      <c r="D30" s="237"/>
      <c r="E30" s="237"/>
      <c r="F30" s="239"/>
      <c r="G30" s="229"/>
      <c r="H30" s="229"/>
      <c r="I30" s="229"/>
      <c r="J30" s="229"/>
      <c r="K30" s="229"/>
      <c r="L30" s="229"/>
      <c r="M30" s="229"/>
      <c r="N30" s="357"/>
      <c r="O30" s="237"/>
    </row>
    <row r="31" spans="1:15" s="38" customFormat="1" ht="12.75">
      <c r="A31" s="72" t="s">
        <v>194</v>
      </c>
      <c r="B31" s="79">
        <v>4</v>
      </c>
      <c r="C31" s="237"/>
      <c r="D31" s="237"/>
      <c r="E31" s="237"/>
      <c r="F31" s="239"/>
      <c r="G31" s="229"/>
      <c r="H31" s="229"/>
      <c r="I31" s="229"/>
      <c r="J31" s="229"/>
      <c r="K31" s="229"/>
      <c r="L31" s="229"/>
      <c r="M31" s="229"/>
      <c r="N31" s="357"/>
      <c r="O31" s="237"/>
    </row>
    <row r="32" spans="1:15" s="38" customFormat="1" ht="12.75">
      <c r="A32" s="72" t="s">
        <v>516</v>
      </c>
      <c r="B32" s="79">
        <v>4.8</v>
      </c>
      <c r="C32" s="237"/>
      <c r="D32" s="237"/>
      <c r="E32" s="237"/>
      <c r="F32" s="239"/>
      <c r="G32" s="229"/>
      <c r="H32" s="229"/>
      <c r="I32" s="229"/>
      <c r="J32" s="229"/>
      <c r="K32" s="229"/>
      <c r="L32" s="229"/>
      <c r="M32" s="229"/>
      <c r="N32" s="357"/>
      <c r="O32" s="237"/>
    </row>
    <row r="33" spans="1:15" s="38" customFormat="1" ht="12.75">
      <c r="A33" s="72" t="s">
        <v>231</v>
      </c>
      <c r="B33" s="79">
        <v>2</v>
      </c>
      <c r="C33" s="237"/>
      <c r="D33" s="237"/>
      <c r="E33" s="237"/>
      <c r="F33" s="239"/>
      <c r="G33" s="229"/>
      <c r="H33" s="229"/>
      <c r="I33" s="229"/>
      <c r="J33" s="229"/>
      <c r="K33" s="229"/>
      <c r="L33" s="229"/>
      <c r="M33" s="229"/>
      <c r="N33" s="357"/>
      <c r="O33" s="237"/>
    </row>
    <row r="34" spans="1:15" s="38" customFormat="1" ht="13.5" thickBot="1">
      <c r="A34" s="148" t="s">
        <v>566</v>
      </c>
      <c r="B34" s="80">
        <v>10</v>
      </c>
      <c r="C34" s="242"/>
      <c r="D34" s="242"/>
      <c r="E34" s="242"/>
      <c r="F34" s="243"/>
      <c r="G34" s="235"/>
      <c r="H34" s="235"/>
      <c r="I34" s="235"/>
      <c r="J34" s="235"/>
      <c r="K34" s="235"/>
      <c r="L34" s="235"/>
      <c r="M34" s="235"/>
      <c r="N34" s="358"/>
      <c r="O34" s="242"/>
    </row>
    <row r="35" spans="1:15" s="38" customFormat="1" ht="25.5">
      <c r="A35" s="70" t="s">
        <v>564</v>
      </c>
      <c r="B35" s="73" t="s">
        <v>341</v>
      </c>
      <c r="C35" s="236">
        <v>14.8</v>
      </c>
      <c r="D35" s="236">
        <v>2.6</v>
      </c>
      <c r="E35" s="236">
        <v>8.6</v>
      </c>
      <c r="F35" s="238">
        <v>118</v>
      </c>
      <c r="G35" s="228">
        <v>67.7</v>
      </c>
      <c r="H35" s="228">
        <v>26.9</v>
      </c>
      <c r="I35" s="228">
        <v>0</v>
      </c>
      <c r="J35" s="228">
        <v>1.5</v>
      </c>
      <c r="K35" s="228">
        <v>0.2</v>
      </c>
      <c r="L35" s="228">
        <v>0.2</v>
      </c>
      <c r="M35" s="228">
        <v>3.3</v>
      </c>
      <c r="N35" s="356">
        <v>0.03</v>
      </c>
      <c r="O35" s="236"/>
    </row>
    <row r="36" spans="1:15" s="38" customFormat="1" ht="25.5">
      <c r="A36" s="70" t="s">
        <v>339</v>
      </c>
      <c r="B36" s="79"/>
      <c r="C36" s="237"/>
      <c r="D36" s="237"/>
      <c r="E36" s="237"/>
      <c r="F36" s="239"/>
      <c r="G36" s="229"/>
      <c r="H36" s="229"/>
      <c r="I36" s="229"/>
      <c r="J36" s="229"/>
      <c r="K36" s="229"/>
      <c r="L36" s="229"/>
      <c r="M36" s="229"/>
      <c r="N36" s="357"/>
      <c r="O36" s="237"/>
    </row>
    <row r="37" spans="1:15" s="38" customFormat="1" ht="12.75">
      <c r="A37" s="72" t="s">
        <v>396</v>
      </c>
      <c r="B37" s="125" t="s">
        <v>480</v>
      </c>
      <c r="C37" s="237"/>
      <c r="D37" s="237"/>
      <c r="E37" s="237"/>
      <c r="F37" s="239"/>
      <c r="G37" s="229"/>
      <c r="H37" s="229"/>
      <c r="I37" s="229"/>
      <c r="J37" s="229"/>
      <c r="K37" s="229"/>
      <c r="L37" s="229"/>
      <c r="M37" s="229"/>
      <c r="N37" s="357"/>
      <c r="O37" s="237"/>
    </row>
    <row r="38" spans="1:15" s="38" customFormat="1" ht="12.75">
      <c r="A38" s="72" t="s">
        <v>340</v>
      </c>
      <c r="B38" s="79">
        <v>14</v>
      </c>
      <c r="C38" s="237"/>
      <c r="D38" s="237"/>
      <c r="E38" s="237"/>
      <c r="F38" s="239"/>
      <c r="G38" s="229"/>
      <c r="H38" s="229"/>
      <c r="I38" s="229"/>
      <c r="J38" s="229"/>
      <c r="K38" s="229"/>
      <c r="L38" s="229"/>
      <c r="M38" s="229"/>
      <c r="N38" s="357"/>
      <c r="O38" s="237"/>
    </row>
    <row r="39" spans="1:15" s="38" customFormat="1" ht="12.75">
      <c r="A39" s="72" t="s">
        <v>287</v>
      </c>
      <c r="B39" s="79">
        <v>20</v>
      </c>
      <c r="C39" s="237"/>
      <c r="D39" s="237"/>
      <c r="E39" s="237"/>
      <c r="F39" s="239"/>
      <c r="G39" s="229"/>
      <c r="H39" s="229"/>
      <c r="I39" s="229"/>
      <c r="J39" s="229"/>
      <c r="K39" s="229"/>
      <c r="L39" s="229"/>
      <c r="M39" s="229"/>
      <c r="N39" s="357"/>
      <c r="O39" s="237"/>
    </row>
    <row r="40" spans="1:15" s="38" customFormat="1" ht="12.75">
      <c r="A40" s="72" t="s">
        <v>193</v>
      </c>
      <c r="B40" s="79">
        <v>8</v>
      </c>
      <c r="C40" s="237"/>
      <c r="D40" s="237"/>
      <c r="E40" s="237"/>
      <c r="F40" s="239"/>
      <c r="G40" s="229"/>
      <c r="H40" s="229"/>
      <c r="I40" s="229"/>
      <c r="J40" s="229"/>
      <c r="K40" s="229"/>
      <c r="L40" s="229"/>
      <c r="M40" s="229"/>
      <c r="N40" s="357"/>
      <c r="O40" s="237"/>
    </row>
    <row r="41" spans="1:15" s="38" customFormat="1" ht="12.75">
      <c r="A41" s="72" t="s">
        <v>206</v>
      </c>
      <c r="B41" s="125" t="s">
        <v>481</v>
      </c>
      <c r="C41" s="237"/>
      <c r="D41" s="237"/>
      <c r="E41" s="237"/>
      <c r="F41" s="239"/>
      <c r="G41" s="229"/>
      <c r="H41" s="229"/>
      <c r="I41" s="229"/>
      <c r="J41" s="229"/>
      <c r="K41" s="229"/>
      <c r="L41" s="229"/>
      <c r="M41" s="229"/>
      <c r="N41" s="357"/>
      <c r="O41" s="237"/>
    </row>
    <row r="42" spans="1:15" s="38" customFormat="1" ht="12.75">
      <c r="A42" s="72" t="s">
        <v>231</v>
      </c>
      <c r="B42" s="79">
        <v>2</v>
      </c>
      <c r="C42" s="237"/>
      <c r="D42" s="237"/>
      <c r="E42" s="237"/>
      <c r="F42" s="239"/>
      <c r="G42" s="229"/>
      <c r="H42" s="229"/>
      <c r="I42" s="229"/>
      <c r="J42" s="229"/>
      <c r="K42" s="229"/>
      <c r="L42" s="229"/>
      <c r="M42" s="229"/>
      <c r="N42" s="357"/>
      <c r="O42" s="237"/>
    </row>
    <row r="43" spans="1:15" s="38" customFormat="1" ht="12.75">
      <c r="A43" s="72" t="s">
        <v>42</v>
      </c>
      <c r="B43" s="79">
        <v>3.6</v>
      </c>
      <c r="C43" s="237"/>
      <c r="D43" s="237"/>
      <c r="E43" s="237"/>
      <c r="F43" s="239"/>
      <c r="G43" s="229"/>
      <c r="H43" s="229"/>
      <c r="I43" s="229"/>
      <c r="J43" s="229"/>
      <c r="K43" s="229"/>
      <c r="L43" s="229"/>
      <c r="M43" s="229"/>
      <c r="N43" s="357"/>
      <c r="O43" s="237"/>
    </row>
    <row r="44" spans="1:15" s="38" customFormat="1" ht="12.75">
      <c r="A44" s="72" t="s">
        <v>229</v>
      </c>
      <c r="B44" s="79">
        <v>2.7</v>
      </c>
      <c r="C44" s="237"/>
      <c r="D44" s="237"/>
      <c r="E44" s="237"/>
      <c r="F44" s="239"/>
      <c r="G44" s="229"/>
      <c r="H44" s="229"/>
      <c r="I44" s="229"/>
      <c r="J44" s="229"/>
      <c r="K44" s="229"/>
      <c r="L44" s="229"/>
      <c r="M44" s="229"/>
      <c r="N44" s="357"/>
      <c r="O44" s="237"/>
    </row>
    <row r="45" spans="1:15" s="38" customFormat="1" ht="12.75">
      <c r="A45" s="72" t="s">
        <v>526</v>
      </c>
      <c r="B45" s="125" t="s">
        <v>482</v>
      </c>
      <c r="C45" s="237"/>
      <c r="D45" s="237"/>
      <c r="E45" s="237"/>
      <c r="F45" s="239"/>
      <c r="G45" s="229"/>
      <c r="H45" s="229"/>
      <c r="I45" s="229"/>
      <c r="J45" s="229"/>
      <c r="K45" s="229"/>
      <c r="L45" s="229"/>
      <c r="M45" s="229"/>
      <c r="N45" s="357"/>
      <c r="O45" s="237"/>
    </row>
    <row r="46" spans="1:15" s="38" customFormat="1" ht="12.75">
      <c r="A46" s="72" t="s">
        <v>527</v>
      </c>
      <c r="B46" s="125" t="s">
        <v>483</v>
      </c>
      <c r="C46" s="237"/>
      <c r="D46" s="237"/>
      <c r="E46" s="237"/>
      <c r="F46" s="239"/>
      <c r="G46" s="229"/>
      <c r="H46" s="229"/>
      <c r="I46" s="229"/>
      <c r="J46" s="229"/>
      <c r="K46" s="229"/>
      <c r="L46" s="229"/>
      <c r="M46" s="229"/>
      <c r="N46" s="357"/>
      <c r="O46" s="237"/>
    </row>
    <row r="47" spans="1:15" s="38" customFormat="1" ht="12.75">
      <c r="A47" s="72" t="s">
        <v>528</v>
      </c>
      <c r="B47" s="79">
        <v>9</v>
      </c>
      <c r="C47" s="237"/>
      <c r="D47" s="237"/>
      <c r="E47" s="237"/>
      <c r="F47" s="239"/>
      <c r="G47" s="229"/>
      <c r="H47" s="229"/>
      <c r="I47" s="229"/>
      <c r="J47" s="229"/>
      <c r="K47" s="229"/>
      <c r="L47" s="229"/>
      <c r="M47" s="229"/>
      <c r="N47" s="357"/>
      <c r="O47" s="237"/>
    </row>
    <row r="48" spans="1:15" s="38" customFormat="1" ht="13.5" thickBot="1">
      <c r="A48" s="75" t="s">
        <v>210</v>
      </c>
      <c r="B48" s="80">
        <v>0.6</v>
      </c>
      <c r="C48" s="242"/>
      <c r="D48" s="242"/>
      <c r="E48" s="242"/>
      <c r="F48" s="243"/>
      <c r="G48" s="235"/>
      <c r="H48" s="235"/>
      <c r="I48" s="235"/>
      <c r="J48" s="235"/>
      <c r="K48" s="235"/>
      <c r="L48" s="235"/>
      <c r="M48" s="235"/>
      <c r="N48" s="358"/>
      <c r="O48" s="242"/>
    </row>
    <row r="49" spans="1:15" s="38" customFormat="1" ht="25.5">
      <c r="A49" s="70" t="s">
        <v>342</v>
      </c>
      <c r="B49" s="73">
        <v>150</v>
      </c>
      <c r="C49" s="236">
        <v>10</v>
      </c>
      <c r="D49" s="236">
        <v>10.199999999999999</v>
      </c>
      <c r="E49" s="236">
        <v>46.8</v>
      </c>
      <c r="F49" s="238">
        <v>279</v>
      </c>
      <c r="G49" s="228">
        <v>209</v>
      </c>
      <c r="H49" s="228">
        <v>2.19</v>
      </c>
      <c r="I49" s="228">
        <v>34</v>
      </c>
      <c r="J49" s="228">
        <v>1.84</v>
      </c>
      <c r="K49" s="228">
        <v>0</v>
      </c>
      <c r="L49" s="228">
        <v>0.17</v>
      </c>
      <c r="M49" s="228">
        <v>0</v>
      </c>
      <c r="N49" s="356">
        <v>1.78</v>
      </c>
      <c r="O49" s="236"/>
    </row>
    <row r="50" spans="1:15" s="38" customFormat="1" ht="12.75">
      <c r="A50" s="72" t="s">
        <v>10</v>
      </c>
      <c r="B50" s="79">
        <v>66.599999999999994</v>
      </c>
      <c r="C50" s="237"/>
      <c r="D50" s="237"/>
      <c r="E50" s="237"/>
      <c r="F50" s="239"/>
      <c r="G50" s="229"/>
      <c r="H50" s="229"/>
      <c r="I50" s="229"/>
      <c r="J50" s="229"/>
      <c r="K50" s="229"/>
      <c r="L50" s="229"/>
      <c r="M50" s="229"/>
      <c r="N50" s="357"/>
      <c r="O50" s="237"/>
    </row>
    <row r="51" spans="1:15" s="38" customFormat="1" ht="12.75">
      <c r="A51" s="72" t="s">
        <v>194</v>
      </c>
      <c r="B51" s="79">
        <v>5</v>
      </c>
      <c r="C51" s="237"/>
      <c r="D51" s="237"/>
      <c r="E51" s="237"/>
      <c r="F51" s="239"/>
      <c r="G51" s="229"/>
      <c r="H51" s="229"/>
      <c r="I51" s="229"/>
      <c r="J51" s="229"/>
      <c r="K51" s="229"/>
      <c r="L51" s="229"/>
      <c r="M51" s="229"/>
      <c r="N51" s="357"/>
      <c r="O51" s="237"/>
    </row>
    <row r="52" spans="1:15" s="38" customFormat="1" ht="13.5" thickBot="1">
      <c r="A52" s="75" t="s">
        <v>231</v>
      </c>
      <c r="B52" s="80">
        <v>1.5</v>
      </c>
      <c r="C52" s="242"/>
      <c r="D52" s="242"/>
      <c r="E52" s="242"/>
      <c r="F52" s="243"/>
      <c r="G52" s="235"/>
      <c r="H52" s="235"/>
      <c r="I52" s="235"/>
      <c r="J52" s="235"/>
      <c r="K52" s="235"/>
      <c r="L52" s="235"/>
      <c r="M52" s="235"/>
      <c r="N52" s="358"/>
      <c r="O52" s="242"/>
    </row>
    <row r="53" spans="1:15" s="38" customFormat="1" ht="25.5">
      <c r="A53" s="70" t="s">
        <v>343</v>
      </c>
      <c r="B53" s="73">
        <v>200</v>
      </c>
      <c r="C53" s="236">
        <v>0.1</v>
      </c>
      <c r="D53" s="236">
        <v>0</v>
      </c>
      <c r="E53" s="236">
        <v>24.2</v>
      </c>
      <c r="F53" s="238">
        <v>93</v>
      </c>
      <c r="G53" s="228">
        <v>32</v>
      </c>
      <c r="H53" s="228">
        <v>6</v>
      </c>
      <c r="I53" s="228">
        <v>0</v>
      </c>
      <c r="J53" s="228">
        <v>0.4</v>
      </c>
      <c r="K53" s="228">
        <v>0.01</v>
      </c>
      <c r="L53" s="228">
        <v>0.01</v>
      </c>
      <c r="M53" s="228">
        <v>8.6</v>
      </c>
      <c r="N53" s="356">
        <v>0.08</v>
      </c>
      <c r="O53" s="236"/>
    </row>
    <row r="54" spans="1:15" s="38" customFormat="1" ht="12.75">
      <c r="A54" s="72" t="s">
        <v>344</v>
      </c>
      <c r="B54" s="79">
        <v>16</v>
      </c>
      <c r="C54" s="237"/>
      <c r="D54" s="237"/>
      <c r="E54" s="237"/>
      <c r="F54" s="239"/>
      <c r="G54" s="229"/>
      <c r="H54" s="229"/>
      <c r="I54" s="229"/>
      <c r="J54" s="229"/>
      <c r="K54" s="229"/>
      <c r="L54" s="229"/>
      <c r="M54" s="229"/>
      <c r="N54" s="357"/>
      <c r="O54" s="237"/>
    </row>
    <row r="55" spans="1:15" s="38" customFormat="1" ht="13.5" thickBot="1">
      <c r="A55" s="75" t="s">
        <v>345</v>
      </c>
      <c r="B55" s="80">
        <v>24</v>
      </c>
      <c r="C55" s="242"/>
      <c r="D55" s="242"/>
      <c r="E55" s="242"/>
      <c r="F55" s="243"/>
      <c r="G55" s="235"/>
      <c r="H55" s="235"/>
      <c r="I55" s="235"/>
      <c r="J55" s="235"/>
      <c r="K55" s="235"/>
      <c r="L55" s="235"/>
      <c r="M55" s="235"/>
      <c r="N55" s="358"/>
      <c r="O55" s="242"/>
    </row>
    <row r="56" spans="1:15" s="38" customFormat="1" ht="13.5" thickBot="1">
      <c r="A56" s="75" t="s">
        <v>225</v>
      </c>
      <c r="B56" s="76">
        <v>90</v>
      </c>
      <c r="C56" s="80">
        <v>7.1</v>
      </c>
      <c r="D56" s="80">
        <v>0.92</v>
      </c>
      <c r="E56" s="80">
        <v>43.43</v>
      </c>
      <c r="F56" s="81">
        <v>211.5</v>
      </c>
      <c r="G56" s="81">
        <v>127.8</v>
      </c>
      <c r="H56" s="81">
        <v>3.11</v>
      </c>
      <c r="I56" s="81">
        <v>139.5</v>
      </c>
      <c r="J56" s="81">
        <v>43.2</v>
      </c>
      <c r="K56" s="81">
        <v>0.34</v>
      </c>
      <c r="L56" s="81">
        <v>0.28999999999999998</v>
      </c>
      <c r="M56" s="81">
        <v>0.24</v>
      </c>
      <c r="N56" s="80">
        <v>0.18</v>
      </c>
      <c r="O56" s="80"/>
    </row>
    <row r="57" spans="1:15" s="38" customFormat="1" ht="13.5" thickBot="1">
      <c r="A57" s="148" t="s">
        <v>425</v>
      </c>
      <c r="B57" s="76">
        <v>230</v>
      </c>
      <c r="C57" s="80">
        <v>5.0599999999999996</v>
      </c>
      <c r="D57" s="80">
        <v>1.84</v>
      </c>
      <c r="E57" s="80">
        <v>72.45</v>
      </c>
      <c r="F57" s="81">
        <v>220.8</v>
      </c>
      <c r="G57" s="81">
        <v>18.399999999999999</v>
      </c>
      <c r="H57" s="81">
        <v>1.38</v>
      </c>
      <c r="I57" s="81">
        <v>64.400000000000006</v>
      </c>
      <c r="J57" s="81">
        <v>96.6</v>
      </c>
      <c r="K57" s="81">
        <v>0.09</v>
      </c>
      <c r="L57" s="81">
        <v>0.1</v>
      </c>
      <c r="M57" s="81">
        <v>23</v>
      </c>
      <c r="N57" s="80">
        <v>0</v>
      </c>
      <c r="O57" s="80"/>
    </row>
    <row r="58" spans="1:15" s="86" customFormat="1" ht="13.5" thickBot="1">
      <c r="A58" s="82" t="s">
        <v>203</v>
      </c>
      <c r="B58" s="83"/>
      <c r="C58" s="102">
        <f t="shared" ref="C58:N58" si="1">SUM(C22:C57)</f>
        <v>46.660000000000004</v>
      </c>
      <c r="D58" s="102">
        <f t="shared" si="1"/>
        <v>27.360000000000003</v>
      </c>
      <c r="E58" s="102">
        <f t="shared" si="1"/>
        <v>216.77999999999997</v>
      </c>
      <c r="F58" s="101">
        <f t="shared" si="1"/>
        <v>1181.3</v>
      </c>
      <c r="G58" s="101">
        <f t="shared" si="1"/>
        <v>516.15</v>
      </c>
      <c r="H58" s="101">
        <f t="shared" si="1"/>
        <v>60.58</v>
      </c>
      <c r="I58" s="101">
        <f t="shared" si="1"/>
        <v>237.9</v>
      </c>
      <c r="J58" s="101">
        <f t="shared" si="1"/>
        <v>172.69</v>
      </c>
      <c r="K58" s="101">
        <f t="shared" si="1"/>
        <v>0.79999999999999993</v>
      </c>
      <c r="L58" s="101">
        <f t="shared" si="1"/>
        <v>0.89</v>
      </c>
      <c r="M58" s="101">
        <f t="shared" si="1"/>
        <v>73.89</v>
      </c>
      <c r="N58" s="102">
        <f t="shared" si="1"/>
        <v>7.07</v>
      </c>
      <c r="O58" s="83"/>
    </row>
    <row r="59" spans="1:15" s="38" customFormat="1" ht="13.5" thickBot="1">
      <c r="A59" s="97" t="s">
        <v>227</v>
      </c>
      <c r="B59" s="76"/>
      <c r="C59" s="80"/>
      <c r="D59" s="80"/>
      <c r="E59" s="80"/>
      <c r="F59" s="81"/>
      <c r="G59" s="81"/>
      <c r="H59" s="81"/>
      <c r="I59" s="81"/>
      <c r="J59" s="81"/>
      <c r="K59" s="81"/>
      <c r="L59" s="81"/>
      <c r="M59" s="81"/>
      <c r="N59" s="80"/>
      <c r="O59" s="80"/>
    </row>
    <row r="60" spans="1:15" s="38" customFormat="1" ht="25.5">
      <c r="A60" s="70" t="s">
        <v>252</v>
      </c>
      <c r="B60" s="160">
        <v>100</v>
      </c>
      <c r="C60" s="236">
        <v>0.6</v>
      </c>
      <c r="D60" s="236">
        <v>7.1</v>
      </c>
      <c r="E60" s="236">
        <v>3</v>
      </c>
      <c r="F60" s="238">
        <v>79</v>
      </c>
      <c r="G60" s="228">
        <v>23</v>
      </c>
      <c r="H60" s="228">
        <v>14</v>
      </c>
      <c r="I60" s="228">
        <v>0</v>
      </c>
      <c r="J60" s="228">
        <v>0.9</v>
      </c>
      <c r="K60" s="228">
        <v>0.03</v>
      </c>
      <c r="L60" s="228">
        <v>0.04</v>
      </c>
      <c r="M60" s="228">
        <v>10</v>
      </c>
      <c r="N60" s="356">
        <v>0.06</v>
      </c>
      <c r="O60" s="320"/>
    </row>
    <row r="61" spans="1:15" s="38" customFormat="1" ht="13.5" thickBot="1">
      <c r="A61" s="148" t="s">
        <v>578</v>
      </c>
      <c r="B61" s="161" t="s">
        <v>440</v>
      </c>
      <c r="C61" s="242"/>
      <c r="D61" s="242"/>
      <c r="E61" s="242"/>
      <c r="F61" s="243"/>
      <c r="G61" s="235"/>
      <c r="H61" s="235"/>
      <c r="I61" s="235"/>
      <c r="J61" s="235"/>
      <c r="K61" s="235"/>
      <c r="L61" s="235"/>
      <c r="M61" s="235"/>
      <c r="N61" s="358"/>
      <c r="O61" s="321"/>
    </row>
    <row r="62" spans="1:15" s="38" customFormat="1" ht="24.75" customHeight="1">
      <c r="A62" s="70" t="s">
        <v>595</v>
      </c>
      <c r="B62" s="160" t="s">
        <v>596</v>
      </c>
      <c r="C62" s="236">
        <v>3.33</v>
      </c>
      <c r="D62" s="236">
        <v>4.7699999999999996</v>
      </c>
      <c r="E62" s="236">
        <v>0.48</v>
      </c>
      <c r="F62" s="238">
        <v>79.8</v>
      </c>
      <c r="G62" s="228">
        <v>2.23</v>
      </c>
      <c r="H62" s="228">
        <v>4.6500000000000004</v>
      </c>
      <c r="I62" s="228">
        <v>41.2</v>
      </c>
      <c r="J62" s="228">
        <v>0.52</v>
      </c>
      <c r="K62" s="228">
        <v>0</v>
      </c>
      <c r="L62" s="228">
        <v>0</v>
      </c>
      <c r="M62" s="228">
        <v>0</v>
      </c>
      <c r="N62" s="356">
        <v>2.4E-2</v>
      </c>
      <c r="O62" s="236"/>
    </row>
    <row r="63" spans="1:15" s="38" customFormat="1" ht="12.75">
      <c r="A63" s="147" t="s">
        <v>597</v>
      </c>
      <c r="B63" s="163" t="s">
        <v>556</v>
      </c>
      <c r="C63" s="237"/>
      <c r="D63" s="237"/>
      <c r="E63" s="237"/>
      <c r="F63" s="239"/>
      <c r="G63" s="229"/>
      <c r="H63" s="229"/>
      <c r="I63" s="229"/>
      <c r="J63" s="229"/>
      <c r="K63" s="229"/>
      <c r="L63" s="229"/>
      <c r="M63" s="229"/>
      <c r="N63" s="357"/>
      <c r="O63" s="237"/>
    </row>
    <row r="64" spans="1:15" s="38" customFormat="1" ht="12.75">
      <c r="A64" s="147" t="s">
        <v>598</v>
      </c>
      <c r="B64" s="147">
        <v>6</v>
      </c>
      <c r="C64" s="147"/>
      <c r="D64" s="147"/>
      <c r="E64" s="147"/>
      <c r="F64" s="144"/>
      <c r="G64" s="144"/>
      <c r="H64" s="144"/>
      <c r="I64" s="144"/>
      <c r="J64" s="144"/>
      <c r="K64" s="144"/>
      <c r="L64" s="144"/>
      <c r="M64" s="144"/>
      <c r="N64" s="163"/>
      <c r="O64" s="163"/>
    </row>
    <row r="65" spans="1:15" s="38" customFormat="1" ht="12.75">
      <c r="A65" s="147" t="s">
        <v>599</v>
      </c>
      <c r="B65" s="147" t="s">
        <v>600</v>
      </c>
      <c r="C65" s="147"/>
      <c r="D65" s="147"/>
      <c r="E65" s="147"/>
      <c r="F65" s="144"/>
      <c r="G65" s="144"/>
      <c r="H65" s="144"/>
      <c r="I65" s="144"/>
      <c r="J65" s="144"/>
      <c r="K65" s="144"/>
      <c r="L65" s="144"/>
      <c r="M65" s="144"/>
      <c r="N65" s="163"/>
      <c r="O65" s="163"/>
    </row>
    <row r="66" spans="1:15" s="38" customFormat="1" ht="12.75">
      <c r="A66" s="147" t="s">
        <v>601</v>
      </c>
      <c r="B66" s="147" t="s">
        <v>602</v>
      </c>
      <c r="C66" s="147"/>
      <c r="D66" s="147"/>
      <c r="E66" s="147"/>
      <c r="F66" s="144"/>
      <c r="G66" s="144"/>
      <c r="H66" s="144"/>
      <c r="I66" s="144"/>
      <c r="J66" s="144"/>
      <c r="K66" s="144"/>
      <c r="L66" s="144"/>
      <c r="M66" s="144"/>
      <c r="N66" s="163"/>
      <c r="O66" s="163"/>
    </row>
    <row r="67" spans="1:15" s="38" customFormat="1" ht="12.75">
      <c r="A67" s="147" t="s">
        <v>598</v>
      </c>
      <c r="B67" s="147">
        <v>3</v>
      </c>
      <c r="C67" s="147"/>
      <c r="D67" s="147"/>
      <c r="E67" s="147"/>
      <c r="F67" s="144"/>
      <c r="G67" s="144"/>
      <c r="H67" s="144"/>
      <c r="I67" s="144"/>
      <c r="J67" s="144"/>
      <c r="K67" s="144"/>
      <c r="L67" s="144"/>
      <c r="M67" s="144"/>
      <c r="N67" s="163"/>
      <c r="O67" s="163"/>
    </row>
    <row r="68" spans="1:15" s="38" customFormat="1" ht="12.75">
      <c r="A68" s="147" t="s">
        <v>598</v>
      </c>
      <c r="B68" s="147">
        <v>3</v>
      </c>
      <c r="C68" s="147"/>
      <c r="D68" s="147"/>
      <c r="E68" s="147"/>
      <c r="F68" s="144"/>
      <c r="G68" s="141"/>
      <c r="H68" s="144"/>
      <c r="I68" s="144"/>
      <c r="J68" s="144"/>
      <c r="K68" s="144"/>
      <c r="L68" s="144"/>
      <c r="M68" s="144"/>
      <c r="N68" s="163"/>
      <c r="O68" s="163"/>
    </row>
    <row r="69" spans="1:15" s="38" customFormat="1" ht="12.75">
      <c r="A69" s="147" t="s">
        <v>603</v>
      </c>
      <c r="B69" s="147">
        <v>4.5</v>
      </c>
      <c r="C69" s="147"/>
      <c r="D69" s="147"/>
      <c r="E69" s="163"/>
      <c r="F69" s="144"/>
      <c r="G69" s="144"/>
      <c r="H69" s="144"/>
      <c r="I69" s="144"/>
      <c r="J69" s="144"/>
      <c r="K69" s="144"/>
      <c r="L69" s="144"/>
      <c r="M69" s="144"/>
      <c r="N69" s="163"/>
      <c r="O69" s="163"/>
    </row>
    <row r="70" spans="1:15" s="38" customFormat="1" ht="12.75">
      <c r="A70" s="147" t="s">
        <v>604</v>
      </c>
      <c r="B70" s="147">
        <v>2</v>
      </c>
      <c r="C70" s="147"/>
      <c r="D70" s="147"/>
      <c r="E70" s="163"/>
      <c r="F70" s="144"/>
      <c r="G70" s="144"/>
      <c r="H70" s="144"/>
      <c r="I70" s="144"/>
      <c r="J70" s="144"/>
      <c r="K70" s="144"/>
      <c r="L70" s="144"/>
      <c r="M70" s="144"/>
      <c r="N70" s="163"/>
      <c r="O70" s="163"/>
    </row>
    <row r="71" spans="1:15" s="38" customFormat="1" ht="13.5" thickBot="1">
      <c r="A71" s="148" t="s">
        <v>598</v>
      </c>
      <c r="B71" s="148">
        <v>5</v>
      </c>
      <c r="C71" s="148"/>
      <c r="D71" s="164"/>
      <c r="E71" s="164"/>
      <c r="F71" s="146"/>
      <c r="G71" s="146"/>
      <c r="H71" s="146"/>
      <c r="I71" s="146"/>
      <c r="J71" s="146"/>
      <c r="K71" s="146"/>
      <c r="L71" s="146"/>
      <c r="M71" s="146"/>
      <c r="N71" s="164"/>
      <c r="O71" s="164"/>
    </row>
    <row r="72" spans="1:15" s="38" customFormat="1" ht="13.5" thickBot="1">
      <c r="A72" s="75" t="s">
        <v>225</v>
      </c>
      <c r="B72" s="76">
        <v>30</v>
      </c>
      <c r="C72" s="80">
        <v>3.94</v>
      </c>
      <c r="D72" s="80">
        <v>0.51</v>
      </c>
      <c r="E72" s="80">
        <v>24.13</v>
      </c>
      <c r="F72" s="81">
        <v>117.5</v>
      </c>
      <c r="G72" s="81">
        <v>71</v>
      </c>
      <c r="H72" s="81">
        <v>1.73</v>
      </c>
      <c r="I72" s="81">
        <v>77.5</v>
      </c>
      <c r="J72" s="81">
        <v>24</v>
      </c>
      <c r="K72" s="81">
        <v>0.19</v>
      </c>
      <c r="L72" s="81">
        <v>0.13</v>
      </c>
      <c r="M72" s="81">
        <v>0.1</v>
      </c>
      <c r="N72" s="80">
        <v>0</v>
      </c>
      <c r="O72" s="80"/>
    </row>
    <row r="73" spans="1:15" s="38" customFormat="1" ht="25.5">
      <c r="A73" s="70" t="s">
        <v>259</v>
      </c>
      <c r="B73" s="73">
        <v>200</v>
      </c>
      <c r="C73" s="236">
        <v>0.6</v>
      </c>
      <c r="D73" s="236">
        <v>0</v>
      </c>
      <c r="E73" s="236">
        <v>31.4</v>
      </c>
      <c r="F73" s="238">
        <v>124</v>
      </c>
      <c r="G73" s="228">
        <v>19.48</v>
      </c>
      <c r="H73" s="228">
        <v>15.32</v>
      </c>
      <c r="I73" s="228">
        <v>31.94</v>
      </c>
      <c r="J73" s="228">
        <v>0.54</v>
      </c>
      <c r="K73" s="228">
        <v>0</v>
      </c>
      <c r="L73" s="228">
        <v>0.02</v>
      </c>
      <c r="M73" s="228">
        <v>0.82</v>
      </c>
      <c r="N73" s="356">
        <v>0.16</v>
      </c>
      <c r="O73" s="236"/>
    </row>
    <row r="74" spans="1:15" s="38" customFormat="1" ht="12.75">
      <c r="A74" s="72" t="s">
        <v>260</v>
      </c>
      <c r="B74" s="79">
        <v>20</v>
      </c>
      <c r="C74" s="237"/>
      <c r="D74" s="237"/>
      <c r="E74" s="237"/>
      <c r="F74" s="239"/>
      <c r="G74" s="229"/>
      <c r="H74" s="229"/>
      <c r="I74" s="229"/>
      <c r="J74" s="229"/>
      <c r="K74" s="229"/>
      <c r="L74" s="229"/>
      <c r="M74" s="229"/>
      <c r="N74" s="357"/>
      <c r="O74" s="237"/>
    </row>
    <row r="75" spans="1:15" s="38" customFormat="1" ht="12.75">
      <c r="A75" s="72" t="s">
        <v>261</v>
      </c>
      <c r="B75" s="79">
        <v>20</v>
      </c>
      <c r="C75" s="237"/>
      <c r="D75" s="237"/>
      <c r="E75" s="237"/>
      <c r="F75" s="239"/>
      <c r="G75" s="229"/>
      <c r="H75" s="229"/>
      <c r="I75" s="229"/>
      <c r="J75" s="229"/>
      <c r="K75" s="229"/>
      <c r="L75" s="229"/>
      <c r="M75" s="229"/>
      <c r="N75" s="357"/>
      <c r="O75" s="237"/>
    </row>
    <row r="76" spans="1:15" s="38" customFormat="1" ht="13.5" thickBot="1">
      <c r="A76" s="148" t="s">
        <v>605</v>
      </c>
      <c r="B76" s="80">
        <v>0.2</v>
      </c>
      <c r="C76" s="242"/>
      <c r="D76" s="242"/>
      <c r="E76" s="242"/>
      <c r="F76" s="243"/>
      <c r="G76" s="235"/>
      <c r="H76" s="235"/>
      <c r="I76" s="235"/>
      <c r="J76" s="235"/>
      <c r="K76" s="235"/>
      <c r="L76" s="235"/>
      <c r="M76" s="235"/>
      <c r="N76" s="358"/>
      <c r="O76" s="242"/>
    </row>
    <row r="77" spans="1:15" s="38" customFormat="1" ht="13.5" thickBot="1">
      <c r="A77" s="75" t="s">
        <v>308</v>
      </c>
      <c r="B77" s="76">
        <v>30</v>
      </c>
      <c r="C77" s="80">
        <v>1.07</v>
      </c>
      <c r="D77" s="80">
        <v>0.96</v>
      </c>
      <c r="E77" s="80">
        <v>10.5</v>
      </c>
      <c r="F77" s="81">
        <v>54.3</v>
      </c>
      <c r="G77" s="81">
        <v>4.5</v>
      </c>
      <c r="H77" s="81">
        <v>0.3</v>
      </c>
      <c r="I77" s="81">
        <v>13.5</v>
      </c>
      <c r="J77" s="81">
        <v>3</v>
      </c>
      <c r="K77" s="81">
        <v>1E-3</v>
      </c>
      <c r="L77" s="81">
        <v>3.0000000000000001E-3</v>
      </c>
      <c r="M77" s="81">
        <v>0</v>
      </c>
      <c r="N77" s="80">
        <v>1.5</v>
      </c>
      <c r="O77" s="80"/>
    </row>
    <row r="78" spans="1:15" s="38" customFormat="1" ht="13.5" thickBot="1">
      <c r="A78" s="97" t="s">
        <v>203</v>
      </c>
      <c r="B78" s="76"/>
      <c r="C78" s="98">
        <f>SUM(C62:C77)</f>
        <v>8.94</v>
      </c>
      <c r="D78" s="98">
        <f>SUM(D62:D77)</f>
        <v>6.2399999999999993</v>
      </c>
      <c r="E78" s="98">
        <f>E62+E72+E73+E77</f>
        <v>66.509999999999991</v>
      </c>
      <c r="F78" s="99">
        <f>F62+F72+F73+F77</f>
        <v>375.6</v>
      </c>
      <c r="G78" s="99">
        <f t="shared" ref="G78:N78" si="2">SUM(G62:G77)</f>
        <v>97.210000000000008</v>
      </c>
      <c r="H78" s="99">
        <f t="shared" si="2"/>
        <v>22.000000000000004</v>
      </c>
      <c r="I78" s="99">
        <f t="shared" si="2"/>
        <v>164.14000000000001</v>
      </c>
      <c r="J78" s="99">
        <f t="shared" si="2"/>
        <v>28.06</v>
      </c>
      <c r="K78" s="99">
        <f t="shared" si="2"/>
        <v>0.191</v>
      </c>
      <c r="L78" s="99">
        <f t="shared" si="2"/>
        <v>0.153</v>
      </c>
      <c r="M78" s="99">
        <f t="shared" si="2"/>
        <v>0.91999999999999993</v>
      </c>
      <c r="N78" s="98">
        <f t="shared" si="2"/>
        <v>1.6839999999999999</v>
      </c>
      <c r="O78" s="76"/>
    </row>
    <row r="79" spans="1:15" s="38" customFormat="1" ht="13.5" thickBot="1">
      <c r="A79" s="82" t="s">
        <v>267</v>
      </c>
      <c r="B79" s="83"/>
      <c r="C79" s="102">
        <f t="shared" ref="C79:N79" si="3">C20+C58+C78</f>
        <v>87.19</v>
      </c>
      <c r="D79" s="102">
        <f t="shared" si="3"/>
        <v>79.5</v>
      </c>
      <c r="E79" s="102">
        <f t="shared" si="3"/>
        <v>388.32999999999993</v>
      </c>
      <c r="F79" s="101">
        <f t="shared" si="3"/>
        <v>2317.15</v>
      </c>
      <c r="G79" s="101">
        <f t="shared" si="3"/>
        <v>1185.8600000000001</v>
      </c>
      <c r="H79" s="101">
        <f t="shared" si="3"/>
        <v>156.51999999999998</v>
      </c>
      <c r="I79" s="101">
        <f t="shared" si="3"/>
        <v>916.81</v>
      </c>
      <c r="J79" s="101">
        <f t="shared" si="3"/>
        <v>223.17000000000002</v>
      </c>
      <c r="K79" s="101">
        <f t="shared" si="3"/>
        <v>1.2909999999999999</v>
      </c>
      <c r="L79" s="101">
        <f t="shared" si="3"/>
        <v>1.9630000000000001</v>
      </c>
      <c r="M79" s="101">
        <f t="shared" si="3"/>
        <v>77.430000000000007</v>
      </c>
      <c r="N79" s="102">
        <f t="shared" si="3"/>
        <v>20.924000000000003</v>
      </c>
      <c r="O79" s="83"/>
    </row>
    <row r="80" spans="1:15" s="38" customFormat="1" ht="12.75"/>
    <row r="81" s="38" customFormat="1" ht="12.75"/>
  </sheetData>
  <mergeCells count="157">
    <mergeCell ref="K73:K76"/>
    <mergeCell ref="L73:L76"/>
    <mergeCell ref="M73:M76"/>
    <mergeCell ref="N73:N76"/>
    <mergeCell ref="O73:O76"/>
    <mergeCell ref="N62:N63"/>
    <mergeCell ref="O62:O63"/>
    <mergeCell ref="C73:C76"/>
    <mergeCell ref="D73:D76"/>
    <mergeCell ref="E73:E76"/>
    <mergeCell ref="F73:F76"/>
    <mergeCell ref="G73:G76"/>
    <mergeCell ref="H73:H76"/>
    <mergeCell ref="I73:I76"/>
    <mergeCell ref="J73:J76"/>
    <mergeCell ref="H62:H63"/>
    <mergeCell ref="I62:I63"/>
    <mergeCell ref="J62:J63"/>
    <mergeCell ref="K62:K63"/>
    <mergeCell ref="L62:L63"/>
    <mergeCell ref="M62:M63"/>
    <mergeCell ref="C62:C63"/>
    <mergeCell ref="D62:D63"/>
    <mergeCell ref="E62:E63"/>
    <mergeCell ref="F62:F63"/>
    <mergeCell ref="G62:G63"/>
    <mergeCell ref="H53:H55"/>
    <mergeCell ref="I53:I55"/>
    <mergeCell ref="J53:J55"/>
    <mergeCell ref="K49:K52"/>
    <mergeCell ref="L49:L52"/>
    <mergeCell ref="M49:M52"/>
    <mergeCell ref="N49:N52"/>
    <mergeCell ref="L60:L61"/>
    <mergeCell ref="M60:M61"/>
    <mergeCell ref="N60:N61"/>
    <mergeCell ref="O49:O52"/>
    <mergeCell ref="C53:C55"/>
    <mergeCell ref="D53:D55"/>
    <mergeCell ref="E53:E55"/>
    <mergeCell ref="F53:F55"/>
    <mergeCell ref="G53:G55"/>
    <mergeCell ref="N53:N55"/>
    <mergeCell ref="O53:O55"/>
    <mergeCell ref="K53:K55"/>
    <mergeCell ref="L53:L55"/>
    <mergeCell ref="M53:M55"/>
    <mergeCell ref="C49:C52"/>
    <mergeCell ref="D49:D52"/>
    <mergeCell ref="E49:E52"/>
    <mergeCell ref="F49:F52"/>
    <mergeCell ref="G49:G52"/>
    <mergeCell ref="H49:H52"/>
    <mergeCell ref="I49:I52"/>
    <mergeCell ref="J49:J52"/>
    <mergeCell ref="H35:H48"/>
    <mergeCell ref="I35:I48"/>
    <mergeCell ref="J35:J48"/>
    <mergeCell ref="N24:N34"/>
    <mergeCell ref="O24:O34"/>
    <mergeCell ref="C35:C48"/>
    <mergeCell ref="D35:D48"/>
    <mergeCell ref="E35:E48"/>
    <mergeCell ref="F35:F48"/>
    <mergeCell ref="G35:G48"/>
    <mergeCell ref="N35:N48"/>
    <mergeCell ref="O35:O48"/>
    <mergeCell ref="K35:K48"/>
    <mergeCell ref="L35:L48"/>
    <mergeCell ref="M35:M48"/>
    <mergeCell ref="C22:C23"/>
    <mergeCell ref="D22:D23"/>
    <mergeCell ref="E22:E23"/>
    <mergeCell ref="F22:F23"/>
    <mergeCell ref="G22:G23"/>
    <mergeCell ref="N22:N23"/>
    <mergeCell ref="O22:O23"/>
    <mergeCell ref="C24:C34"/>
    <mergeCell ref="D24:D34"/>
    <mergeCell ref="E24:E34"/>
    <mergeCell ref="F24:F34"/>
    <mergeCell ref="G24:G34"/>
    <mergeCell ref="H24:H34"/>
    <mergeCell ref="I24:I34"/>
    <mergeCell ref="J24:J34"/>
    <mergeCell ref="H22:H23"/>
    <mergeCell ref="I22:I23"/>
    <mergeCell ref="J22:J23"/>
    <mergeCell ref="K22:K23"/>
    <mergeCell ref="L22:L23"/>
    <mergeCell ref="M22:M23"/>
    <mergeCell ref="K24:K34"/>
    <mergeCell ref="L24:L34"/>
    <mergeCell ref="M24:M34"/>
    <mergeCell ref="H12:H15"/>
    <mergeCell ref="I12:I15"/>
    <mergeCell ref="J12:J15"/>
    <mergeCell ref="K12:K15"/>
    <mergeCell ref="L12:L15"/>
    <mergeCell ref="M12:M15"/>
    <mergeCell ref="N12:N15"/>
    <mergeCell ref="O12:O15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N2:N3"/>
    <mergeCell ref="O2:O3"/>
    <mergeCell ref="C4:C10"/>
    <mergeCell ref="D4:D10"/>
    <mergeCell ref="E4:E10"/>
    <mergeCell ref="F4:F10"/>
    <mergeCell ref="G4:G10"/>
    <mergeCell ref="H4:H10"/>
    <mergeCell ref="I4:I10"/>
    <mergeCell ref="J4:J10"/>
    <mergeCell ref="H2:H3"/>
    <mergeCell ref="I2:I3"/>
    <mergeCell ref="J2:J3"/>
    <mergeCell ref="K2:K3"/>
    <mergeCell ref="L2:L3"/>
    <mergeCell ref="M2:M3"/>
    <mergeCell ref="K4:K10"/>
    <mergeCell ref="L4:L10"/>
    <mergeCell ref="M4:M10"/>
    <mergeCell ref="N4:N10"/>
    <mergeCell ref="O4:O10"/>
    <mergeCell ref="B2:B3"/>
    <mergeCell ref="C2:C3"/>
    <mergeCell ref="D2:D3"/>
    <mergeCell ref="E2:E3"/>
    <mergeCell ref="F2:F3"/>
    <mergeCell ref="G2:G3"/>
    <mergeCell ref="C12:C15"/>
    <mergeCell ref="D12:D15"/>
    <mergeCell ref="E12:E15"/>
    <mergeCell ref="F12:F15"/>
    <mergeCell ref="G12:G15"/>
    <mergeCell ref="O60:O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3"/>
  <sheetViews>
    <sheetView topLeftCell="A19" workbookViewId="0">
      <selection activeCell="F51" sqref="F51:F58"/>
    </sheetView>
  </sheetViews>
  <sheetFormatPr defaultRowHeight="15"/>
  <cols>
    <col min="1" max="1" width="27.5703125" customWidth="1"/>
    <col min="2" max="2" width="8.85546875" customWidth="1"/>
    <col min="3" max="3" width="6.28515625" customWidth="1"/>
    <col min="4" max="4" width="6.5703125" customWidth="1"/>
    <col min="5" max="5" width="7" customWidth="1"/>
    <col min="6" max="6" width="7.28515625" customWidth="1"/>
    <col min="7" max="7" width="6.85546875" customWidth="1"/>
    <col min="8" max="8" width="7.140625" customWidth="1"/>
    <col min="9" max="9" width="7" customWidth="1"/>
    <col min="10" max="10" width="6.85546875" customWidth="1"/>
    <col min="11" max="11" width="6.7109375" customWidth="1"/>
    <col min="12" max="12" width="7.28515625" customWidth="1"/>
    <col min="13" max="13" width="7" customWidth="1"/>
  </cols>
  <sheetData>
    <row r="1" spans="1:15" s="38" customFormat="1" ht="13.5" thickBot="1"/>
    <row r="2" spans="1:15" s="38" customFormat="1" ht="12.75">
      <c r="A2" s="122" t="s">
        <v>346</v>
      </c>
      <c r="B2" s="320"/>
      <c r="C2" s="320"/>
      <c r="D2" s="320"/>
      <c r="E2" s="320"/>
      <c r="F2" s="327"/>
      <c r="G2" s="353"/>
      <c r="H2" s="353"/>
      <c r="I2" s="353"/>
      <c r="J2" s="353"/>
      <c r="K2" s="353"/>
      <c r="L2" s="353"/>
      <c r="M2" s="353"/>
      <c r="N2" s="386"/>
      <c r="O2" s="320"/>
    </row>
    <row r="3" spans="1:15" s="38" customFormat="1" ht="13.5" thickBot="1">
      <c r="A3" s="97" t="s">
        <v>269</v>
      </c>
      <c r="B3" s="321"/>
      <c r="C3" s="321"/>
      <c r="D3" s="321"/>
      <c r="E3" s="321"/>
      <c r="F3" s="329"/>
      <c r="G3" s="355"/>
      <c r="H3" s="355"/>
      <c r="I3" s="355"/>
      <c r="J3" s="355"/>
      <c r="K3" s="355"/>
      <c r="L3" s="355"/>
      <c r="M3" s="355"/>
      <c r="N3" s="388"/>
      <c r="O3" s="321"/>
    </row>
    <row r="4" spans="1:15" s="38" customFormat="1" ht="12.75">
      <c r="A4" s="70" t="s">
        <v>563</v>
      </c>
      <c r="B4" s="160">
        <v>100</v>
      </c>
      <c r="C4" s="236">
        <v>2.36</v>
      </c>
      <c r="D4" s="236">
        <v>9.2799999999999994</v>
      </c>
      <c r="E4" s="376">
        <v>10.85</v>
      </c>
      <c r="F4" s="425">
        <v>146</v>
      </c>
      <c r="G4" s="425">
        <v>40</v>
      </c>
      <c r="H4" s="228">
        <v>170</v>
      </c>
      <c r="I4" s="228">
        <v>0</v>
      </c>
      <c r="J4" s="228">
        <v>16</v>
      </c>
      <c r="K4" s="228">
        <v>0.04</v>
      </c>
      <c r="L4" s="228">
        <v>0.06</v>
      </c>
      <c r="M4" s="228">
        <v>2</v>
      </c>
      <c r="N4" s="356">
        <v>2.5</v>
      </c>
      <c r="O4" s="236"/>
    </row>
    <row r="5" spans="1:15" s="38" customFormat="1" ht="13.5" thickBot="1">
      <c r="A5" s="190" t="s">
        <v>562</v>
      </c>
      <c r="B5" s="211" t="s">
        <v>475</v>
      </c>
      <c r="C5" s="423"/>
      <c r="D5" s="423"/>
      <c r="E5" s="424"/>
      <c r="F5" s="426"/>
      <c r="G5" s="426"/>
      <c r="H5" s="229"/>
      <c r="I5" s="229"/>
      <c r="J5" s="229"/>
      <c r="K5" s="229"/>
      <c r="L5" s="229"/>
      <c r="M5" s="229"/>
      <c r="N5" s="357"/>
      <c r="O5" s="242"/>
    </row>
    <row r="6" spans="1:15" s="38" customFormat="1" ht="25.5">
      <c r="A6" s="70" t="s">
        <v>347</v>
      </c>
      <c r="B6" s="73">
        <v>40</v>
      </c>
      <c r="C6" s="236">
        <v>9.9</v>
      </c>
      <c r="D6" s="236">
        <v>7.9</v>
      </c>
      <c r="E6" s="236">
        <v>6.5</v>
      </c>
      <c r="F6" s="238">
        <v>137.5</v>
      </c>
      <c r="G6" s="228">
        <v>41.5</v>
      </c>
      <c r="H6" s="228">
        <v>1.45</v>
      </c>
      <c r="I6" s="228">
        <v>51</v>
      </c>
      <c r="J6" s="228">
        <v>34</v>
      </c>
      <c r="K6" s="228">
        <v>0.05</v>
      </c>
      <c r="L6" s="228">
        <v>0.14000000000000001</v>
      </c>
      <c r="M6" s="228">
        <v>18.3</v>
      </c>
      <c r="N6" s="356">
        <v>0</v>
      </c>
      <c r="O6" s="236"/>
    </row>
    <row r="7" spans="1:15" s="38" customFormat="1" ht="13.5" thickBot="1">
      <c r="A7" s="148" t="s">
        <v>577</v>
      </c>
      <c r="B7" s="80" t="s">
        <v>485</v>
      </c>
      <c r="C7" s="242"/>
      <c r="D7" s="242"/>
      <c r="E7" s="242"/>
      <c r="F7" s="243"/>
      <c r="G7" s="235"/>
      <c r="H7" s="235"/>
      <c r="I7" s="235"/>
      <c r="J7" s="235"/>
      <c r="K7" s="235"/>
      <c r="L7" s="235"/>
      <c r="M7" s="235"/>
      <c r="N7" s="358"/>
      <c r="O7" s="242"/>
    </row>
    <row r="8" spans="1:15" s="38" customFormat="1" ht="25.5">
      <c r="A8" s="72" t="s">
        <v>220</v>
      </c>
      <c r="B8" s="73">
        <v>150</v>
      </c>
      <c r="C8" s="236">
        <v>3.2</v>
      </c>
      <c r="D8" s="236">
        <v>10.9</v>
      </c>
      <c r="E8" s="236">
        <v>22</v>
      </c>
      <c r="F8" s="238">
        <v>201</v>
      </c>
      <c r="G8" s="228">
        <v>170.4</v>
      </c>
      <c r="H8" s="228">
        <v>16.649999999999999</v>
      </c>
      <c r="I8" s="228">
        <v>109.8</v>
      </c>
      <c r="J8" s="228">
        <v>0.38</v>
      </c>
      <c r="K8" s="228">
        <v>0.05</v>
      </c>
      <c r="L8" s="228">
        <v>0.26</v>
      </c>
      <c r="M8" s="228">
        <v>1.52</v>
      </c>
      <c r="N8" s="356">
        <v>0.27</v>
      </c>
      <c r="O8" s="236"/>
    </row>
    <row r="9" spans="1:15" s="38" customFormat="1" ht="25.5">
      <c r="A9" s="72" t="s">
        <v>221</v>
      </c>
      <c r="B9" s="79" t="s">
        <v>434</v>
      </c>
      <c r="C9" s="237"/>
      <c r="D9" s="237"/>
      <c r="E9" s="237"/>
      <c r="F9" s="239"/>
      <c r="G9" s="229"/>
      <c r="H9" s="229"/>
      <c r="I9" s="229"/>
      <c r="J9" s="229"/>
      <c r="K9" s="229"/>
      <c r="L9" s="229"/>
      <c r="M9" s="229"/>
      <c r="N9" s="357"/>
      <c r="O9" s="237"/>
    </row>
    <row r="10" spans="1:15" s="38" customFormat="1" ht="12.75">
      <c r="A10" s="72" t="s">
        <v>222</v>
      </c>
      <c r="B10" s="79">
        <v>23.7</v>
      </c>
      <c r="C10" s="237"/>
      <c r="D10" s="237"/>
      <c r="E10" s="237"/>
      <c r="F10" s="239"/>
      <c r="G10" s="229"/>
      <c r="H10" s="229"/>
      <c r="I10" s="229"/>
      <c r="J10" s="229"/>
      <c r="K10" s="229"/>
      <c r="L10" s="229"/>
      <c r="M10" s="229"/>
      <c r="N10" s="357"/>
      <c r="O10" s="237"/>
    </row>
    <row r="11" spans="1:15" s="38" customFormat="1" ht="12.75">
      <c r="A11" s="147" t="s">
        <v>223</v>
      </c>
      <c r="B11" s="163">
        <v>5.2</v>
      </c>
      <c r="C11" s="237"/>
      <c r="D11" s="237"/>
      <c r="E11" s="237"/>
      <c r="F11" s="239"/>
      <c r="G11" s="229"/>
      <c r="H11" s="229"/>
      <c r="I11" s="229"/>
      <c r="J11" s="229"/>
      <c r="K11" s="229"/>
      <c r="L11" s="229"/>
      <c r="M11" s="229"/>
      <c r="N11" s="357"/>
      <c r="O11" s="237"/>
    </row>
    <row r="12" spans="1:15" s="38" customFormat="1" ht="13.5" thickBot="1">
      <c r="A12" s="148" t="s">
        <v>486</v>
      </c>
      <c r="B12" s="148">
        <v>2</v>
      </c>
      <c r="C12" s="148"/>
      <c r="D12" s="148"/>
      <c r="E12" s="148"/>
      <c r="F12" s="150"/>
      <c r="G12" s="142"/>
      <c r="H12" s="142"/>
      <c r="I12" s="142"/>
      <c r="J12" s="142"/>
      <c r="K12" s="142"/>
      <c r="L12" s="142"/>
      <c r="M12" s="142"/>
      <c r="N12" s="168"/>
      <c r="O12" s="148"/>
    </row>
    <row r="13" spans="1:15" s="38" customFormat="1" ht="13.5" thickBot="1">
      <c r="A13" s="75" t="s">
        <v>348</v>
      </c>
      <c r="B13" s="76" t="s">
        <v>484</v>
      </c>
      <c r="C13" s="80">
        <v>7.6</v>
      </c>
      <c r="D13" s="80">
        <v>7.6</v>
      </c>
      <c r="E13" s="80">
        <v>9.6999999999999993</v>
      </c>
      <c r="F13" s="81">
        <v>120</v>
      </c>
      <c r="G13" s="81">
        <v>264</v>
      </c>
      <c r="H13" s="81">
        <v>10.5</v>
      </c>
      <c r="I13" s="81">
        <v>150</v>
      </c>
      <c r="J13" s="81">
        <v>0.3</v>
      </c>
      <c r="K13" s="81">
        <v>0.01</v>
      </c>
      <c r="L13" s="81">
        <v>0.09</v>
      </c>
      <c r="M13" s="81">
        <v>0.21</v>
      </c>
      <c r="N13" s="80">
        <v>0.08</v>
      </c>
      <c r="O13" s="80"/>
    </row>
    <row r="14" spans="1:15" s="38" customFormat="1" ht="25.5">
      <c r="A14" s="70" t="s">
        <v>304</v>
      </c>
      <c r="B14" s="79">
        <v>200</v>
      </c>
      <c r="C14" s="236">
        <v>0.3</v>
      </c>
      <c r="D14" s="236">
        <v>0</v>
      </c>
      <c r="E14" s="236">
        <v>15.2</v>
      </c>
      <c r="F14" s="238">
        <v>62</v>
      </c>
      <c r="G14" s="228">
        <v>100.32</v>
      </c>
      <c r="H14" s="228">
        <v>11.66</v>
      </c>
      <c r="I14" s="228">
        <v>75</v>
      </c>
      <c r="J14" s="228">
        <v>0.12</v>
      </c>
      <c r="K14" s="228">
        <v>0.02</v>
      </c>
      <c r="L14" s="228">
        <v>0.16</v>
      </c>
      <c r="M14" s="228">
        <v>1.08</v>
      </c>
      <c r="N14" s="356">
        <v>0</v>
      </c>
      <c r="O14" s="236"/>
    </row>
    <row r="15" spans="1:15" s="38" customFormat="1" ht="12.75">
      <c r="A15" s="72" t="s">
        <v>39</v>
      </c>
      <c r="B15" s="79">
        <v>8</v>
      </c>
      <c r="C15" s="237"/>
      <c r="D15" s="237"/>
      <c r="E15" s="237"/>
      <c r="F15" s="239"/>
      <c r="G15" s="229"/>
      <c r="H15" s="229"/>
      <c r="I15" s="229"/>
      <c r="J15" s="229"/>
      <c r="K15" s="229"/>
      <c r="L15" s="229"/>
      <c r="M15" s="229"/>
      <c r="N15" s="357"/>
      <c r="O15" s="237"/>
    </row>
    <row r="16" spans="1:15" s="38" customFormat="1" ht="12.75">
      <c r="A16" s="72" t="s">
        <v>239</v>
      </c>
      <c r="B16" s="79">
        <v>50</v>
      </c>
      <c r="C16" s="237"/>
      <c r="D16" s="237"/>
      <c r="E16" s="237"/>
      <c r="F16" s="239"/>
      <c r="G16" s="229"/>
      <c r="H16" s="229"/>
      <c r="I16" s="229"/>
      <c r="J16" s="229"/>
      <c r="K16" s="229"/>
      <c r="L16" s="229"/>
      <c r="M16" s="229"/>
      <c r="N16" s="357"/>
      <c r="O16" s="237"/>
    </row>
    <row r="17" spans="1:15" s="38" customFormat="1" ht="13.5" thickBot="1">
      <c r="A17" s="75" t="s">
        <v>210</v>
      </c>
      <c r="B17" s="80">
        <v>20</v>
      </c>
      <c r="C17" s="242"/>
      <c r="D17" s="242"/>
      <c r="E17" s="242"/>
      <c r="F17" s="243"/>
      <c r="G17" s="235"/>
      <c r="H17" s="235"/>
      <c r="I17" s="235"/>
      <c r="J17" s="235"/>
      <c r="K17" s="235"/>
      <c r="L17" s="235"/>
      <c r="M17" s="235"/>
      <c r="N17" s="358"/>
      <c r="O17" s="242"/>
    </row>
    <row r="18" spans="1:15" s="38" customFormat="1" ht="13.5" thickBot="1">
      <c r="A18" s="75" t="s">
        <v>276</v>
      </c>
      <c r="B18" s="76">
        <v>48</v>
      </c>
      <c r="C18" s="80">
        <v>3.17</v>
      </c>
      <c r="D18" s="80">
        <v>0.57999999999999996</v>
      </c>
      <c r="E18" s="80">
        <v>19</v>
      </c>
      <c r="F18" s="81">
        <v>94.82</v>
      </c>
      <c r="G18" s="81">
        <v>16.8</v>
      </c>
      <c r="H18" s="81">
        <v>1.87</v>
      </c>
      <c r="I18" s="81">
        <v>75.84</v>
      </c>
      <c r="J18" s="81">
        <v>22.56</v>
      </c>
      <c r="K18" s="81">
        <v>0.08</v>
      </c>
      <c r="L18" s="81">
        <v>3.5999999999999997E-2</v>
      </c>
      <c r="M18" s="81">
        <v>0</v>
      </c>
      <c r="N18" s="80">
        <v>0</v>
      </c>
      <c r="O18" s="80"/>
    </row>
    <row r="19" spans="1:15" s="38" customFormat="1" ht="13.5" thickBot="1">
      <c r="A19" s="75" t="s">
        <v>329</v>
      </c>
      <c r="B19" s="76">
        <v>230</v>
      </c>
      <c r="C19" s="80">
        <v>0.69</v>
      </c>
      <c r="D19" s="80">
        <v>0</v>
      </c>
      <c r="E19" s="80">
        <v>19.78</v>
      </c>
      <c r="F19" s="81">
        <v>92</v>
      </c>
      <c r="G19" s="81">
        <v>18.399999999999999</v>
      </c>
      <c r="H19" s="81">
        <v>2.5099999999999998</v>
      </c>
      <c r="I19" s="81">
        <v>12.65</v>
      </c>
      <c r="J19" s="81">
        <v>10.35</v>
      </c>
      <c r="K19" s="81">
        <v>0.12</v>
      </c>
      <c r="L19" s="81">
        <v>0.21</v>
      </c>
      <c r="M19" s="81">
        <v>14.95</v>
      </c>
      <c r="N19" s="80">
        <v>0</v>
      </c>
      <c r="O19" s="80"/>
    </row>
    <row r="20" spans="1:15" s="86" customFormat="1" ht="13.5" thickBot="1">
      <c r="A20" s="82" t="s">
        <v>203</v>
      </c>
      <c r="B20" s="83"/>
      <c r="C20" s="102">
        <f>SUM(C6:C19)</f>
        <v>24.860000000000003</v>
      </c>
      <c r="D20" s="102">
        <f>SUM(D6:D19)</f>
        <v>26.979999999999997</v>
      </c>
      <c r="E20" s="102">
        <f>SUM(E6:E19)</f>
        <v>92.18</v>
      </c>
      <c r="F20" s="101">
        <f>SUM(F6:F19)</f>
        <v>707.31999999999994</v>
      </c>
      <c r="G20" s="101">
        <f>SUM(G6:G18)</f>
        <v>593.02</v>
      </c>
      <c r="H20" s="101">
        <f t="shared" ref="H20:N20" si="0">SUM(H6:H19)</f>
        <v>44.639999999999993</v>
      </c>
      <c r="I20" s="101">
        <f t="shared" si="0"/>
        <v>474.28999999999996</v>
      </c>
      <c r="J20" s="101">
        <f t="shared" si="0"/>
        <v>67.709999999999994</v>
      </c>
      <c r="K20" s="101">
        <f t="shared" si="0"/>
        <v>0.33</v>
      </c>
      <c r="L20" s="101">
        <f t="shared" si="0"/>
        <v>0.89600000000000002</v>
      </c>
      <c r="M20" s="101">
        <f t="shared" si="0"/>
        <v>36.06</v>
      </c>
      <c r="N20" s="102">
        <f t="shared" si="0"/>
        <v>0.35000000000000003</v>
      </c>
      <c r="O20" s="83"/>
    </row>
    <row r="21" spans="1:15" s="38" customFormat="1" ht="13.5" thickBot="1">
      <c r="A21" s="97" t="s">
        <v>277</v>
      </c>
      <c r="B21" s="76"/>
      <c r="C21" s="76"/>
      <c r="D21" s="76"/>
      <c r="E21" s="76"/>
      <c r="F21" s="78"/>
      <c r="G21" s="78"/>
      <c r="H21" s="78"/>
      <c r="I21" s="78"/>
      <c r="J21" s="78"/>
      <c r="K21" s="78"/>
      <c r="L21" s="78"/>
      <c r="M21" s="78"/>
      <c r="N21" s="76"/>
      <c r="O21" s="76"/>
    </row>
    <row r="22" spans="1:15" s="38" customFormat="1" ht="25.5">
      <c r="A22" s="70" t="s">
        <v>252</v>
      </c>
      <c r="B22" s="73">
        <v>100</v>
      </c>
      <c r="C22" s="236">
        <v>0.6</v>
      </c>
      <c r="D22" s="236">
        <v>7.1</v>
      </c>
      <c r="E22" s="236">
        <v>3</v>
      </c>
      <c r="F22" s="238">
        <v>79</v>
      </c>
      <c r="G22" s="228">
        <v>23</v>
      </c>
      <c r="H22" s="228">
        <v>14</v>
      </c>
      <c r="I22" s="228">
        <v>0</v>
      </c>
      <c r="J22" s="228">
        <v>0.9</v>
      </c>
      <c r="K22" s="228">
        <v>0.03</v>
      </c>
      <c r="L22" s="228">
        <v>0.04</v>
      </c>
      <c r="M22" s="228">
        <v>10</v>
      </c>
      <c r="N22" s="356">
        <v>0.06</v>
      </c>
      <c r="O22" s="320"/>
    </row>
    <row r="23" spans="1:15" s="38" customFormat="1" ht="26.25" thickBot="1">
      <c r="A23" s="75" t="s">
        <v>253</v>
      </c>
      <c r="B23" s="76" t="s">
        <v>440</v>
      </c>
      <c r="C23" s="242"/>
      <c r="D23" s="242"/>
      <c r="E23" s="242"/>
      <c r="F23" s="243"/>
      <c r="G23" s="235"/>
      <c r="H23" s="235"/>
      <c r="I23" s="235"/>
      <c r="J23" s="235"/>
      <c r="K23" s="235"/>
      <c r="L23" s="235"/>
      <c r="M23" s="235"/>
      <c r="N23" s="358"/>
      <c r="O23" s="321"/>
    </row>
    <row r="24" spans="1:15" s="38" customFormat="1" ht="25.5">
      <c r="A24" s="70" t="s">
        <v>349</v>
      </c>
      <c r="B24" s="160" t="s">
        <v>625</v>
      </c>
      <c r="C24" s="236">
        <v>10.65</v>
      </c>
      <c r="D24" s="236">
        <v>9.7200000000000006</v>
      </c>
      <c r="E24" s="236">
        <v>14.75</v>
      </c>
      <c r="F24" s="238">
        <v>132.80000000000001</v>
      </c>
      <c r="G24" s="228">
        <v>22.5</v>
      </c>
      <c r="H24" s="228">
        <v>34</v>
      </c>
      <c r="I24" s="228">
        <v>0</v>
      </c>
      <c r="J24" s="228">
        <v>1.25</v>
      </c>
      <c r="K24" s="228">
        <v>0.13</v>
      </c>
      <c r="L24" s="228">
        <v>0.08</v>
      </c>
      <c r="M24" s="228">
        <v>9.8000000000000007</v>
      </c>
      <c r="N24" s="356">
        <v>1</v>
      </c>
      <c r="O24" s="320"/>
    </row>
    <row r="25" spans="1:15" s="38" customFormat="1" ht="12.75" customHeight="1">
      <c r="A25" s="70" t="s">
        <v>402</v>
      </c>
      <c r="B25" s="79"/>
      <c r="C25" s="237"/>
      <c r="D25" s="237"/>
      <c r="E25" s="237"/>
      <c r="F25" s="239"/>
      <c r="G25" s="229"/>
      <c r="H25" s="229"/>
      <c r="I25" s="229"/>
      <c r="J25" s="229"/>
      <c r="K25" s="229"/>
      <c r="L25" s="229"/>
      <c r="M25" s="229"/>
      <c r="N25" s="357"/>
      <c r="O25" s="326"/>
    </row>
    <row r="26" spans="1:15" s="38" customFormat="1" ht="12.75">
      <c r="A26" s="128" t="s">
        <v>350</v>
      </c>
      <c r="B26" s="79" t="s">
        <v>487</v>
      </c>
      <c r="C26" s="237"/>
      <c r="D26" s="237"/>
      <c r="E26" s="237"/>
      <c r="F26" s="239"/>
      <c r="G26" s="229"/>
      <c r="H26" s="229"/>
      <c r="I26" s="229"/>
      <c r="J26" s="229"/>
      <c r="K26" s="229"/>
      <c r="L26" s="229"/>
      <c r="M26" s="229"/>
      <c r="N26" s="357"/>
      <c r="O26" s="326"/>
    </row>
    <row r="27" spans="1:15" s="38" customFormat="1" ht="12.75">
      <c r="A27" s="128" t="s">
        <v>351</v>
      </c>
      <c r="B27" s="79" t="s">
        <v>488</v>
      </c>
      <c r="C27" s="237"/>
      <c r="D27" s="237"/>
      <c r="E27" s="237"/>
      <c r="F27" s="239"/>
      <c r="G27" s="229"/>
      <c r="H27" s="229"/>
      <c r="I27" s="229"/>
      <c r="J27" s="229"/>
      <c r="K27" s="229"/>
      <c r="L27" s="229"/>
      <c r="M27" s="229"/>
      <c r="N27" s="357"/>
      <c r="O27" s="326"/>
    </row>
    <row r="28" spans="1:15" s="38" customFormat="1" ht="12.75">
      <c r="A28" s="128" t="s">
        <v>352</v>
      </c>
      <c r="B28" s="79">
        <v>10</v>
      </c>
      <c r="C28" s="237"/>
      <c r="D28" s="237"/>
      <c r="E28" s="237"/>
      <c r="F28" s="239"/>
      <c r="G28" s="229"/>
      <c r="H28" s="229"/>
      <c r="I28" s="229"/>
      <c r="J28" s="229"/>
      <c r="K28" s="229"/>
      <c r="L28" s="229"/>
      <c r="M28" s="229"/>
      <c r="N28" s="357"/>
      <c r="O28" s="326"/>
    </row>
    <row r="29" spans="1:15" s="38" customFormat="1" ht="13.5" customHeight="1">
      <c r="A29" s="128" t="s">
        <v>353</v>
      </c>
      <c r="B29" s="124" t="s">
        <v>463</v>
      </c>
      <c r="C29" s="237"/>
      <c r="D29" s="237"/>
      <c r="E29" s="237"/>
      <c r="F29" s="239"/>
      <c r="G29" s="229"/>
      <c r="H29" s="229"/>
      <c r="I29" s="229"/>
      <c r="J29" s="229"/>
      <c r="K29" s="229"/>
      <c r="L29" s="229"/>
      <c r="M29" s="229"/>
      <c r="N29" s="357"/>
      <c r="O29" s="326"/>
    </row>
    <row r="30" spans="1:15" s="38" customFormat="1" ht="13.5" customHeight="1">
      <c r="A30" s="128" t="s">
        <v>354</v>
      </c>
      <c r="B30" s="79" t="s">
        <v>443</v>
      </c>
      <c r="C30" s="237"/>
      <c r="D30" s="237"/>
      <c r="E30" s="237"/>
      <c r="F30" s="239"/>
      <c r="G30" s="229"/>
      <c r="H30" s="229"/>
      <c r="I30" s="229"/>
      <c r="J30" s="229"/>
      <c r="K30" s="229"/>
      <c r="L30" s="229"/>
      <c r="M30" s="229"/>
      <c r="N30" s="357"/>
      <c r="O30" s="326"/>
    </row>
    <row r="31" spans="1:15" s="38" customFormat="1" ht="12.75">
      <c r="A31" s="128" t="s">
        <v>355</v>
      </c>
      <c r="B31" s="79">
        <v>5</v>
      </c>
      <c r="C31" s="237"/>
      <c r="D31" s="237"/>
      <c r="E31" s="237"/>
      <c r="F31" s="239"/>
      <c r="G31" s="229"/>
      <c r="H31" s="229"/>
      <c r="I31" s="229"/>
      <c r="J31" s="229"/>
      <c r="K31" s="229"/>
      <c r="L31" s="229"/>
      <c r="M31" s="229"/>
      <c r="N31" s="357"/>
      <c r="O31" s="326"/>
    </row>
    <row r="32" spans="1:15" s="38" customFormat="1" ht="12.75">
      <c r="A32" s="128" t="s">
        <v>356</v>
      </c>
      <c r="B32" s="79">
        <v>2</v>
      </c>
      <c r="C32" s="237"/>
      <c r="D32" s="237"/>
      <c r="E32" s="237"/>
      <c r="F32" s="239"/>
      <c r="G32" s="229"/>
      <c r="H32" s="229"/>
      <c r="I32" s="229"/>
      <c r="J32" s="229"/>
      <c r="K32" s="229"/>
      <c r="L32" s="229"/>
      <c r="M32" s="229"/>
      <c r="N32" s="357"/>
      <c r="O32" s="326"/>
    </row>
    <row r="33" spans="1:15" s="38" customFormat="1" ht="12.75">
      <c r="A33" s="128" t="s">
        <v>357</v>
      </c>
      <c r="B33" s="79">
        <v>15</v>
      </c>
      <c r="C33" s="237"/>
      <c r="D33" s="237"/>
      <c r="E33" s="237"/>
      <c r="F33" s="239"/>
      <c r="G33" s="229"/>
      <c r="H33" s="229"/>
      <c r="I33" s="229"/>
      <c r="J33" s="229"/>
      <c r="K33" s="229"/>
      <c r="L33" s="229"/>
      <c r="M33" s="229"/>
      <c r="N33" s="357"/>
      <c r="O33" s="326"/>
    </row>
    <row r="34" spans="1:15" s="38" customFormat="1" ht="13.5" thickBot="1">
      <c r="A34" s="129" t="s">
        <v>489</v>
      </c>
      <c r="B34" s="80">
        <v>36</v>
      </c>
      <c r="C34" s="242"/>
      <c r="D34" s="242"/>
      <c r="E34" s="242"/>
      <c r="F34" s="243"/>
      <c r="G34" s="235"/>
      <c r="H34" s="235"/>
      <c r="I34" s="235"/>
      <c r="J34" s="235"/>
      <c r="K34" s="235"/>
      <c r="L34" s="235"/>
      <c r="M34" s="235"/>
      <c r="N34" s="358"/>
      <c r="O34" s="321"/>
    </row>
    <row r="35" spans="1:15" s="38" customFormat="1" ht="25.5">
      <c r="A35" s="70" t="s">
        <v>358</v>
      </c>
      <c r="B35" s="73" t="s">
        <v>397</v>
      </c>
      <c r="C35" s="236">
        <v>18.600000000000001</v>
      </c>
      <c r="D35" s="236">
        <v>16.5</v>
      </c>
      <c r="E35" s="236">
        <v>9.4</v>
      </c>
      <c r="F35" s="238">
        <v>198.6</v>
      </c>
      <c r="G35" s="228">
        <v>30.75</v>
      </c>
      <c r="H35" s="228">
        <v>126.4</v>
      </c>
      <c r="I35" s="228">
        <v>249.88</v>
      </c>
      <c r="J35" s="228">
        <v>2.44</v>
      </c>
      <c r="K35" s="228">
        <v>0.09</v>
      </c>
      <c r="L35" s="228">
        <v>0.11</v>
      </c>
      <c r="M35" s="228">
        <v>3.36</v>
      </c>
      <c r="N35" s="356">
        <v>0</v>
      </c>
      <c r="O35" s="236"/>
    </row>
    <row r="36" spans="1:15" s="38" customFormat="1" ht="12.75">
      <c r="A36" s="72" t="s">
        <v>359</v>
      </c>
      <c r="B36" s="79" t="s">
        <v>490</v>
      </c>
      <c r="C36" s="237"/>
      <c r="D36" s="237"/>
      <c r="E36" s="237"/>
      <c r="F36" s="239"/>
      <c r="G36" s="229"/>
      <c r="H36" s="229"/>
      <c r="I36" s="229"/>
      <c r="J36" s="229"/>
      <c r="K36" s="229"/>
      <c r="L36" s="229"/>
      <c r="M36" s="229"/>
      <c r="N36" s="357"/>
      <c r="O36" s="237"/>
    </row>
    <row r="37" spans="1:15" s="38" customFormat="1" ht="12.75">
      <c r="A37" s="72" t="s">
        <v>206</v>
      </c>
      <c r="B37" s="79" t="s">
        <v>491</v>
      </c>
      <c r="C37" s="237"/>
      <c r="D37" s="237"/>
      <c r="E37" s="237"/>
      <c r="F37" s="239"/>
      <c r="G37" s="229"/>
      <c r="H37" s="229"/>
      <c r="I37" s="229"/>
      <c r="J37" s="229"/>
      <c r="K37" s="229"/>
      <c r="L37" s="229"/>
      <c r="M37" s="229"/>
      <c r="N37" s="357"/>
      <c r="O37" s="237"/>
    </row>
    <row r="38" spans="1:15" s="38" customFormat="1" ht="12.75">
      <c r="A38" s="72" t="s">
        <v>208</v>
      </c>
      <c r="B38" s="79">
        <v>10</v>
      </c>
      <c r="C38" s="237"/>
      <c r="D38" s="237"/>
      <c r="E38" s="237"/>
      <c r="F38" s="239"/>
      <c r="G38" s="229"/>
      <c r="H38" s="229"/>
      <c r="I38" s="229"/>
      <c r="J38" s="229"/>
      <c r="K38" s="229"/>
      <c r="L38" s="229"/>
      <c r="M38" s="229"/>
      <c r="N38" s="357"/>
      <c r="O38" s="237"/>
    </row>
    <row r="39" spans="1:15" s="38" customFormat="1" ht="12.75">
      <c r="A39" s="72" t="s">
        <v>516</v>
      </c>
      <c r="B39" s="79">
        <v>9</v>
      </c>
      <c r="C39" s="237"/>
      <c r="D39" s="237"/>
      <c r="E39" s="237"/>
      <c r="F39" s="239"/>
      <c r="G39" s="229"/>
      <c r="H39" s="229"/>
      <c r="I39" s="229"/>
      <c r="J39" s="229"/>
      <c r="K39" s="229"/>
      <c r="L39" s="229"/>
      <c r="M39" s="229"/>
      <c r="N39" s="357"/>
      <c r="O39" s="237"/>
    </row>
    <row r="40" spans="1:15" s="38" customFormat="1" ht="13.5" thickBot="1">
      <c r="A40" s="75" t="s">
        <v>360</v>
      </c>
      <c r="B40" s="80">
        <v>2</v>
      </c>
      <c r="C40" s="242"/>
      <c r="D40" s="242"/>
      <c r="E40" s="242"/>
      <c r="F40" s="243"/>
      <c r="G40" s="235"/>
      <c r="H40" s="235"/>
      <c r="I40" s="235"/>
      <c r="J40" s="235"/>
      <c r="K40" s="235"/>
      <c r="L40" s="235"/>
      <c r="M40" s="235"/>
      <c r="N40" s="358"/>
      <c r="O40" s="242"/>
    </row>
    <row r="41" spans="1:15" s="38" customFormat="1" ht="15" customHeight="1">
      <c r="A41" s="70" t="s">
        <v>398</v>
      </c>
      <c r="B41" s="73">
        <v>200</v>
      </c>
      <c r="C41" s="236">
        <v>3.23</v>
      </c>
      <c r="D41" s="236">
        <v>10.88</v>
      </c>
      <c r="E41" s="236">
        <v>22</v>
      </c>
      <c r="F41" s="238">
        <v>152.19999999999999</v>
      </c>
      <c r="G41" s="228">
        <v>170.4</v>
      </c>
      <c r="H41" s="228">
        <v>16.649999999999999</v>
      </c>
      <c r="I41" s="228">
        <v>110.03</v>
      </c>
      <c r="J41" s="228">
        <v>0.68</v>
      </c>
      <c r="K41" s="228">
        <v>5.2999999999999999E-2</v>
      </c>
      <c r="L41" s="228">
        <v>0.26</v>
      </c>
      <c r="M41" s="228">
        <v>1.52</v>
      </c>
      <c r="N41" s="356">
        <v>0.27</v>
      </c>
      <c r="O41" s="236"/>
    </row>
    <row r="42" spans="1:15" s="38" customFormat="1" ht="25.5">
      <c r="A42" s="72" t="s">
        <v>399</v>
      </c>
      <c r="B42" s="163" t="s">
        <v>567</v>
      </c>
      <c r="C42" s="237"/>
      <c r="D42" s="237"/>
      <c r="E42" s="237"/>
      <c r="F42" s="239"/>
      <c r="G42" s="229"/>
      <c r="H42" s="229"/>
      <c r="I42" s="229"/>
      <c r="J42" s="229"/>
      <c r="K42" s="229"/>
      <c r="L42" s="229"/>
      <c r="M42" s="229"/>
      <c r="N42" s="357"/>
      <c r="O42" s="237"/>
    </row>
    <row r="43" spans="1:15" s="38" customFormat="1" ht="12.75">
      <c r="A43" s="72" t="s">
        <v>400</v>
      </c>
      <c r="B43" s="79">
        <v>31.6</v>
      </c>
      <c r="C43" s="237"/>
      <c r="D43" s="237"/>
      <c r="E43" s="237"/>
      <c r="F43" s="239"/>
      <c r="G43" s="229"/>
      <c r="H43" s="229"/>
      <c r="I43" s="229"/>
      <c r="J43" s="229"/>
      <c r="K43" s="229"/>
      <c r="L43" s="229"/>
      <c r="M43" s="229"/>
      <c r="N43" s="357"/>
      <c r="O43" s="237"/>
    </row>
    <row r="44" spans="1:15" s="38" customFormat="1" ht="13.5" thickBot="1">
      <c r="A44" s="75" t="s">
        <v>401</v>
      </c>
      <c r="B44" s="80">
        <v>7</v>
      </c>
      <c r="C44" s="242"/>
      <c r="D44" s="242"/>
      <c r="E44" s="242"/>
      <c r="F44" s="243"/>
      <c r="G44" s="235"/>
      <c r="H44" s="235"/>
      <c r="I44" s="235"/>
      <c r="J44" s="235"/>
      <c r="K44" s="235"/>
      <c r="L44" s="235"/>
      <c r="M44" s="235"/>
      <c r="N44" s="358"/>
      <c r="O44" s="242"/>
    </row>
    <row r="45" spans="1:15" s="38" customFormat="1" ht="13.5" thickBot="1">
      <c r="A45" s="75" t="s">
        <v>492</v>
      </c>
      <c r="B45" s="80">
        <v>2</v>
      </c>
      <c r="C45" s="72"/>
      <c r="D45" s="72"/>
      <c r="E45" s="72"/>
      <c r="F45" s="90"/>
      <c r="G45" s="91"/>
      <c r="H45" s="91"/>
      <c r="I45" s="91"/>
      <c r="J45" s="91"/>
      <c r="K45" s="91"/>
      <c r="L45" s="91"/>
      <c r="M45" s="91"/>
      <c r="N45" s="89"/>
      <c r="O45" s="72"/>
    </row>
    <row r="46" spans="1:15" s="38" customFormat="1" ht="13.5" thickBot="1">
      <c r="A46" s="75" t="s">
        <v>361</v>
      </c>
      <c r="B46" s="76">
        <v>200</v>
      </c>
      <c r="C46" s="80">
        <v>1.4</v>
      </c>
      <c r="D46" s="80">
        <v>0</v>
      </c>
      <c r="E46" s="80">
        <v>24.4</v>
      </c>
      <c r="F46" s="81">
        <v>108</v>
      </c>
      <c r="G46" s="81">
        <v>14</v>
      </c>
      <c r="H46" s="81">
        <v>2.8</v>
      </c>
      <c r="I46" s="81">
        <v>14</v>
      </c>
      <c r="J46" s="81">
        <v>8</v>
      </c>
      <c r="K46" s="81">
        <v>0.02</v>
      </c>
      <c r="L46" s="81">
        <v>0.2</v>
      </c>
      <c r="M46" s="81">
        <v>4</v>
      </c>
      <c r="N46" s="80">
        <v>0</v>
      </c>
      <c r="O46" s="80"/>
    </row>
    <row r="47" spans="1:15" s="38" customFormat="1" ht="13.5" thickBot="1">
      <c r="A47" s="75" t="s">
        <v>225</v>
      </c>
      <c r="B47" s="76">
        <v>90</v>
      </c>
      <c r="C47" s="80">
        <v>7.1</v>
      </c>
      <c r="D47" s="80">
        <v>0.92</v>
      </c>
      <c r="E47" s="80">
        <v>43.43</v>
      </c>
      <c r="F47" s="81">
        <v>211.5</v>
      </c>
      <c r="G47" s="81">
        <v>127.8</v>
      </c>
      <c r="H47" s="81">
        <v>3.11</v>
      </c>
      <c r="I47" s="81">
        <v>139.5</v>
      </c>
      <c r="J47" s="81">
        <v>43.2</v>
      </c>
      <c r="K47" s="81">
        <v>0.34</v>
      </c>
      <c r="L47" s="81">
        <v>0.28999999999999998</v>
      </c>
      <c r="M47" s="81">
        <v>0.24</v>
      </c>
      <c r="N47" s="80">
        <v>0.18</v>
      </c>
      <c r="O47" s="80"/>
    </row>
    <row r="48" spans="1:15" s="38" customFormat="1" ht="13.5" thickBot="1">
      <c r="A48" s="75" t="s">
        <v>226</v>
      </c>
      <c r="B48" s="76">
        <v>200</v>
      </c>
      <c r="C48" s="80">
        <v>5.13</v>
      </c>
      <c r="D48" s="80">
        <v>1.88</v>
      </c>
      <c r="E48" s="80">
        <v>7.38</v>
      </c>
      <c r="F48" s="81">
        <v>71.25</v>
      </c>
      <c r="G48" s="81">
        <v>155</v>
      </c>
      <c r="H48" s="81">
        <v>0.12</v>
      </c>
      <c r="I48" s="81">
        <v>118.75</v>
      </c>
      <c r="J48" s="81">
        <v>18.75</v>
      </c>
      <c r="K48" s="81">
        <v>0.04</v>
      </c>
      <c r="L48" s="81">
        <v>0</v>
      </c>
      <c r="M48" s="81">
        <v>0.7</v>
      </c>
      <c r="N48" s="80">
        <v>11</v>
      </c>
      <c r="O48" s="80"/>
    </row>
    <row r="49" spans="1:15" s="86" customFormat="1" ht="13.5" thickBot="1">
      <c r="A49" s="82" t="s">
        <v>203</v>
      </c>
      <c r="B49" s="83"/>
      <c r="C49" s="102">
        <f t="shared" ref="C49:N49" si="1">SUM(C22:C48)</f>
        <v>46.71</v>
      </c>
      <c r="D49" s="102">
        <f t="shared" si="1"/>
        <v>47.000000000000007</v>
      </c>
      <c r="E49" s="102">
        <f t="shared" si="1"/>
        <v>124.35999999999999</v>
      </c>
      <c r="F49" s="101">
        <f t="shared" si="1"/>
        <v>953.34999999999991</v>
      </c>
      <c r="G49" s="101">
        <f t="shared" si="1"/>
        <v>543.45000000000005</v>
      </c>
      <c r="H49" s="101">
        <f t="shared" si="1"/>
        <v>197.08000000000004</v>
      </c>
      <c r="I49" s="101">
        <f t="shared" si="1"/>
        <v>632.16</v>
      </c>
      <c r="J49" s="101">
        <f t="shared" si="1"/>
        <v>75.22</v>
      </c>
      <c r="K49" s="101">
        <f t="shared" si="1"/>
        <v>0.70300000000000007</v>
      </c>
      <c r="L49" s="101">
        <f t="shared" si="1"/>
        <v>0.98</v>
      </c>
      <c r="M49" s="101">
        <f t="shared" si="1"/>
        <v>29.619999999999997</v>
      </c>
      <c r="N49" s="102">
        <f t="shared" si="1"/>
        <v>12.51</v>
      </c>
      <c r="O49" s="83"/>
    </row>
    <row r="50" spans="1:15" s="38" customFormat="1" ht="13.5" thickBot="1">
      <c r="A50" s="97" t="s">
        <v>227</v>
      </c>
      <c r="B50" s="76"/>
      <c r="C50" s="76"/>
      <c r="D50" s="76"/>
      <c r="E50" s="76"/>
      <c r="F50" s="78"/>
      <c r="G50" s="78"/>
      <c r="H50" s="78"/>
      <c r="I50" s="78"/>
      <c r="J50" s="78"/>
      <c r="K50" s="78"/>
      <c r="L50" s="78"/>
      <c r="M50" s="78"/>
      <c r="N50" s="76"/>
      <c r="O50" s="76"/>
    </row>
    <row r="51" spans="1:15" s="38" customFormat="1" ht="12.75">
      <c r="A51" s="70" t="s">
        <v>326</v>
      </c>
      <c r="B51" s="73">
        <v>50</v>
      </c>
      <c r="C51" s="236">
        <v>3.8</v>
      </c>
      <c r="D51" s="236">
        <v>3.1</v>
      </c>
      <c r="E51" s="236">
        <v>28.2</v>
      </c>
      <c r="F51" s="238">
        <v>157</v>
      </c>
      <c r="G51" s="228">
        <v>20.65</v>
      </c>
      <c r="H51" s="228">
        <v>8.65</v>
      </c>
      <c r="I51" s="228">
        <v>59.35</v>
      </c>
      <c r="J51" s="228">
        <v>0.87</v>
      </c>
      <c r="K51" s="228">
        <v>7.4999999999999997E-2</v>
      </c>
      <c r="L51" s="228">
        <v>5.5E-2</v>
      </c>
      <c r="M51" s="228">
        <v>0</v>
      </c>
      <c r="N51" s="356">
        <v>1.2E-2</v>
      </c>
      <c r="O51" s="236"/>
    </row>
    <row r="52" spans="1:15" s="38" customFormat="1" ht="12.75">
      <c r="A52" s="72" t="s">
        <v>229</v>
      </c>
      <c r="B52" s="79">
        <v>25</v>
      </c>
      <c r="C52" s="237"/>
      <c r="D52" s="237"/>
      <c r="E52" s="237"/>
      <c r="F52" s="239"/>
      <c r="G52" s="229"/>
      <c r="H52" s="229"/>
      <c r="I52" s="229"/>
      <c r="J52" s="229"/>
      <c r="K52" s="229"/>
      <c r="L52" s="229"/>
      <c r="M52" s="229"/>
      <c r="N52" s="357"/>
      <c r="O52" s="237"/>
    </row>
    <row r="53" spans="1:15" s="38" customFormat="1" ht="12.75">
      <c r="A53" s="72" t="s">
        <v>0</v>
      </c>
      <c r="B53" s="79">
        <v>5</v>
      </c>
      <c r="C53" s="237"/>
      <c r="D53" s="237"/>
      <c r="E53" s="237"/>
      <c r="F53" s="239"/>
      <c r="G53" s="229"/>
      <c r="H53" s="229"/>
      <c r="I53" s="229"/>
      <c r="J53" s="229"/>
      <c r="K53" s="229"/>
      <c r="L53" s="229"/>
      <c r="M53" s="229"/>
      <c r="N53" s="357"/>
      <c r="O53" s="237"/>
    </row>
    <row r="54" spans="1:15" s="38" customFormat="1" ht="12.75">
      <c r="A54" s="72" t="s">
        <v>264</v>
      </c>
      <c r="B54" s="79">
        <v>1.8</v>
      </c>
      <c r="C54" s="237"/>
      <c r="D54" s="237"/>
      <c r="E54" s="237"/>
      <c r="F54" s="239"/>
      <c r="G54" s="229"/>
      <c r="H54" s="229"/>
      <c r="I54" s="229"/>
      <c r="J54" s="229"/>
      <c r="K54" s="229"/>
      <c r="L54" s="229"/>
      <c r="M54" s="229"/>
      <c r="N54" s="357"/>
      <c r="O54" s="237"/>
    </row>
    <row r="55" spans="1:15" s="38" customFormat="1" ht="12.75">
      <c r="A55" s="72" t="s">
        <v>194</v>
      </c>
      <c r="B55" s="79">
        <v>9</v>
      </c>
      <c r="C55" s="237"/>
      <c r="D55" s="237"/>
      <c r="E55" s="237"/>
      <c r="F55" s="239"/>
      <c r="G55" s="229"/>
      <c r="H55" s="229"/>
      <c r="I55" s="229"/>
      <c r="J55" s="229"/>
      <c r="K55" s="229"/>
      <c r="L55" s="229"/>
      <c r="M55" s="229"/>
      <c r="N55" s="357"/>
      <c r="O55" s="237"/>
    </row>
    <row r="56" spans="1:15" s="38" customFormat="1" ht="12.75">
      <c r="A56" s="72" t="s">
        <v>327</v>
      </c>
      <c r="B56" s="79">
        <v>17</v>
      </c>
      <c r="C56" s="237"/>
      <c r="D56" s="237"/>
      <c r="E56" s="237"/>
      <c r="F56" s="239"/>
      <c r="G56" s="229"/>
      <c r="H56" s="229"/>
      <c r="I56" s="229"/>
      <c r="J56" s="229"/>
      <c r="K56" s="229"/>
      <c r="L56" s="229"/>
      <c r="M56" s="229"/>
      <c r="N56" s="357"/>
      <c r="O56" s="237"/>
    </row>
    <row r="57" spans="1:15" s="38" customFormat="1" ht="12.75">
      <c r="A57" s="72" t="s">
        <v>230</v>
      </c>
      <c r="B57" s="79">
        <v>8</v>
      </c>
      <c r="C57" s="237"/>
      <c r="D57" s="237"/>
      <c r="E57" s="237"/>
      <c r="F57" s="239"/>
      <c r="G57" s="229"/>
      <c r="H57" s="229"/>
      <c r="I57" s="229"/>
      <c r="J57" s="229"/>
      <c r="K57" s="229"/>
      <c r="L57" s="229"/>
      <c r="M57" s="229"/>
      <c r="N57" s="357"/>
      <c r="O57" s="237"/>
    </row>
    <row r="58" spans="1:15" s="38" customFormat="1" ht="13.5" thickBot="1">
      <c r="A58" s="75" t="s">
        <v>328</v>
      </c>
      <c r="B58" s="80">
        <v>2.5</v>
      </c>
      <c r="C58" s="242"/>
      <c r="D58" s="242"/>
      <c r="E58" s="242"/>
      <c r="F58" s="243"/>
      <c r="G58" s="235"/>
      <c r="H58" s="235"/>
      <c r="I58" s="235"/>
      <c r="J58" s="235"/>
      <c r="K58" s="235"/>
      <c r="L58" s="235"/>
      <c r="M58" s="235"/>
      <c r="N58" s="358"/>
      <c r="O58" s="242"/>
    </row>
    <row r="59" spans="1:15" s="38" customFormat="1" ht="13.5" thickBot="1">
      <c r="A59" s="75" t="s">
        <v>224</v>
      </c>
      <c r="B59" s="76">
        <v>200</v>
      </c>
      <c r="C59" s="80">
        <v>1</v>
      </c>
      <c r="D59" s="80">
        <v>0</v>
      </c>
      <c r="E59" s="80">
        <v>21.2</v>
      </c>
      <c r="F59" s="81">
        <v>88</v>
      </c>
      <c r="G59" s="81">
        <v>14</v>
      </c>
      <c r="H59" s="81">
        <v>2.8</v>
      </c>
      <c r="I59" s="81">
        <v>14</v>
      </c>
      <c r="J59" s="81">
        <v>8</v>
      </c>
      <c r="K59" s="81">
        <v>0.02</v>
      </c>
      <c r="L59" s="81">
        <v>0.2</v>
      </c>
      <c r="M59" s="81">
        <v>4</v>
      </c>
      <c r="N59" s="80">
        <v>0</v>
      </c>
      <c r="O59" s="76"/>
    </row>
    <row r="60" spans="1:15" s="38" customFormat="1" ht="13.5" thickBot="1">
      <c r="A60" s="97" t="s">
        <v>203</v>
      </c>
      <c r="B60" s="76"/>
      <c r="C60" s="98">
        <f t="shared" ref="C60:N60" si="2">SUM(C51:C59)</f>
        <v>4.8</v>
      </c>
      <c r="D60" s="98">
        <f t="shared" si="2"/>
        <v>3.1</v>
      </c>
      <c r="E60" s="98">
        <f t="shared" si="2"/>
        <v>49.4</v>
      </c>
      <c r="F60" s="99">
        <f t="shared" si="2"/>
        <v>245</v>
      </c>
      <c r="G60" s="99">
        <f t="shared" si="2"/>
        <v>34.65</v>
      </c>
      <c r="H60" s="99">
        <f t="shared" si="2"/>
        <v>11.45</v>
      </c>
      <c r="I60" s="99">
        <f t="shared" si="2"/>
        <v>73.349999999999994</v>
      </c>
      <c r="J60" s="99">
        <f t="shared" si="2"/>
        <v>8.8699999999999992</v>
      </c>
      <c r="K60" s="99">
        <f t="shared" si="2"/>
        <v>9.5000000000000001E-2</v>
      </c>
      <c r="L60" s="99">
        <f t="shared" si="2"/>
        <v>0.255</v>
      </c>
      <c r="M60" s="99">
        <f t="shared" si="2"/>
        <v>4</v>
      </c>
      <c r="N60" s="98">
        <f t="shared" si="2"/>
        <v>1.2E-2</v>
      </c>
      <c r="O60" s="76"/>
    </row>
    <row r="61" spans="1:15" s="38" customFormat="1" ht="13.5" thickBot="1">
      <c r="A61" s="82" t="s">
        <v>267</v>
      </c>
      <c r="B61" s="83"/>
      <c r="C61" s="102">
        <f t="shared" ref="C61:N61" si="3">C20+C49+C60</f>
        <v>76.37</v>
      </c>
      <c r="D61" s="102">
        <f t="shared" si="3"/>
        <v>77.08</v>
      </c>
      <c r="E61" s="102">
        <f t="shared" si="3"/>
        <v>265.94</v>
      </c>
      <c r="F61" s="101">
        <f t="shared" si="3"/>
        <v>1905.6699999999998</v>
      </c>
      <c r="G61" s="101">
        <f t="shared" si="3"/>
        <v>1171.1200000000001</v>
      </c>
      <c r="H61" s="101">
        <f t="shared" si="3"/>
        <v>253.17000000000002</v>
      </c>
      <c r="I61" s="101">
        <f t="shared" si="3"/>
        <v>1179.7999999999997</v>
      </c>
      <c r="J61" s="101">
        <f t="shared" si="3"/>
        <v>151.80000000000001</v>
      </c>
      <c r="K61" s="101">
        <f t="shared" si="3"/>
        <v>1.1280000000000001</v>
      </c>
      <c r="L61" s="101">
        <f t="shared" si="3"/>
        <v>2.1309999999999998</v>
      </c>
      <c r="M61" s="101">
        <f t="shared" si="3"/>
        <v>69.680000000000007</v>
      </c>
      <c r="N61" s="102">
        <f t="shared" si="3"/>
        <v>12.872</v>
      </c>
      <c r="O61" s="83"/>
    </row>
    <row r="62" spans="1:15" s="38" customFormat="1" ht="12.75"/>
    <row r="63" spans="1:15" s="38" customFormat="1" ht="12.75"/>
  </sheetData>
  <mergeCells count="131">
    <mergeCell ref="K41:K44"/>
    <mergeCell ref="L41:L44"/>
    <mergeCell ref="M41:M44"/>
    <mergeCell ref="N41:N44"/>
    <mergeCell ref="O41:O44"/>
    <mergeCell ref="C41:C44"/>
    <mergeCell ref="D41:D44"/>
    <mergeCell ref="E41:E44"/>
    <mergeCell ref="F41:F44"/>
    <mergeCell ref="G41:G44"/>
    <mergeCell ref="H41:H44"/>
    <mergeCell ref="I41:I44"/>
    <mergeCell ref="J41:J44"/>
    <mergeCell ref="H35:H40"/>
    <mergeCell ref="I35:I40"/>
    <mergeCell ref="J35:J40"/>
    <mergeCell ref="K24:K34"/>
    <mergeCell ref="L24:L34"/>
    <mergeCell ref="M24:M34"/>
    <mergeCell ref="N24:N34"/>
    <mergeCell ref="O24:O34"/>
    <mergeCell ref="C35:C40"/>
    <mergeCell ref="D35:D40"/>
    <mergeCell ref="E35:E40"/>
    <mergeCell ref="F35:F40"/>
    <mergeCell ref="G35:G40"/>
    <mergeCell ref="N35:N40"/>
    <mergeCell ref="O35:O40"/>
    <mergeCell ref="K35:K40"/>
    <mergeCell ref="L35:L40"/>
    <mergeCell ref="M35:M40"/>
    <mergeCell ref="C24:C34"/>
    <mergeCell ref="D24:D34"/>
    <mergeCell ref="E24:E34"/>
    <mergeCell ref="F24:F34"/>
    <mergeCell ref="G24:G34"/>
    <mergeCell ref="H24:H34"/>
    <mergeCell ref="I24:I34"/>
    <mergeCell ref="J24:J34"/>
    <mergeCell ref="H22:H23"/>
    <mergeCell ref="I22:I23"/>
    <mergeCell ref="J22:J23"/>
    <mergeCell ref="K14:K17"/>
    <mergeCell ref="L14:L17"/>
    <mergeCell ref="M14:M17"/>
    <mergeCell ref="N14:N17"/>
    <mergeCell ref="O14:O17"/>
    <mergeCell ref="C22:C23"/>
    <mergeCell ref="D22:D23"/>
    <mergeCell ref="E22:E23"/>
    <mergeCell ref="F22:F23"/>
    <mergeCell ref="G22:G23"/>
    <mergeCell ref="N22:N23"/>
    <mergeCell ref="O22:O23"/>
    <mergeCell ref="K22:K23"/>
    <mergeCell ref="L22:L23"/>
    <mergeCell ref="M22:M23"/>
    <mergeCell ref="C14:C17"/>
    <mergeCell ref="D14:D17"/>
    <mergeCell ref="E14:E17"/>
    <mergeCell ref="F14:F17"/>
    <mergeCell ref="G14:G17"/>
    <mergeCell ref="H14:H17"/>
    <mergeCell ref="I14:I17"/>
    <mergeCell ref="J14:J17"/>
    <mergeCell ref="D8:D11"/>
    <mergeCell ref="E8:E11"/>
    <mergeCell ref="F8:F11"/>
    <mergeCell ref="G8:G11"/>
    <mergeCell ref="N8:N11"/>
    <mergeCell ref="O8:O11"/>
    <mergeCell ref="K8:K11"/>
    <mergeCell ref="L8:L11"/>
    <mergeCell ref="M8:M11"/>
    <mergeCell ref="B2:B3"/>
    <mergeCell ref="C2:C3"/>
    <mergeCell ref="D2:D3"/>
    <mergeCell ref="E2:E3"/>
    <mergeCell ref="F2:F3"/>
    <mergeCell ref="G2:G3"/>
    <mergeCell ref="N2:N3"/>
    <mergeCell ref="O2:O3"/>
    <mergeCell ref="C6:C7"/>
    <mergeCell ref="D6:D7"/>
    <mergeCell ref="E6:E7"/>
    <mergeCell ref="F6:F7"/>
    <mergeCell ref="G6:G7"/>
    <mergeCell ref="H6:H7"/>
    <mergeCell ref="I6:I7"/>
    <mergeCell ref="J6:J7"/>
    <mergeCell ref="H2:H3"/>
    <mergeCell ref="I2:I3"/>
    <mergeCell ref="J2:J3"/>
    <mergeCell ref="K2:K3"/>
    <mergeCell ref="L2:L3"/>
    <mergeCell ref="M2:M3"/>
    <mergeCell ref="K6:K7"/>
    <mergeCell ref="L6:L7"/>
    <mergeCell ref="L4:L5"/>
    <mergeCell ref="M4:M5"/>
    <mergeCell ref="N4:N5"/>
    <mergeCell ref="O4:O5"/>
    <mergeCell ref="L51:L58"/>
    <mergeCell ref="M51:M58"/>
    <mergeCell ref="N51:N58"/>
    <mergeCell ref="O51:O58"/>
    <mergeCell ref="C51:C58"/>
    <mergeCell ref="D51:D58"/>
    <mergeCell ref="E51:E58"/>
    <mergeCell ref="F51:F58"/>
    <mergeCell ref="G51:G58"/>
    <mergeCell ref="H51:H58"/>
    <mergeCell ref="I51:I58"/>
    <mergeCell ref="J51:J58"/>
    <mergeCell ref="K51:K58"/>
    <mergeCell ref="H8:H11"/>
    <mergeCell ref="I8:I11"/>
    <mergeCell ref="J8:J11"/>
    <mergeCell ref="M6:M7"/>
    <mergeCell ref="N6:N7"/>
    <mergeCell ref="O6:O7"/>
    <mergeCell ref="C8:C1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3"/>
  <sheetViews>
    <sheetView topLeftCell="A37" workbookViewId="0">
      <selection activeCell="B29" sqref="B29"/>
    </sheetView>
  </sheetViews>
  <sheetFormatPr defaultRowHeight="15"/>
  <cols>
    <col min="1" max="1" width="25.7109375" customWidth="1"/>
    <col min="2" max="2" width="10.28515625" customWidth="1"/>
    <col min="3" max="3" width="7.5703125" customWidth="1"/>
    <col min="4" max="4" width="6.28515625" customWidth="1"/>
    <col min="5" max="5" width="7" customWidth="1"/>
    <col min="6" max="6" width="6.7109375" customWidth="1"/>
    <col min="7" max="7" width="7.5703125" customWidth="1"/>
    <col min="8" max="8" width="7" customWidth="1"/>
    <col min="9" max="9" width="7.5703125" customWidth="1"/>
    <col min="10" max="10" width="7.85546875" customWidth="1"/>
    <col min="11" max="11" width="7.140625" customWidth="1"/>
    <col min="12" max="12" width="7.28515625" customWidth="1"/>
    <col min="13" max="13" width="7.7109375" customWidth="1"/>
  </cols>
  <sheetData>
    <row r="1" spans="1:15" ht="15.75" thickBot="1"/>
    <row r="2" spans="1:15" s="38" customFormat="1" ht="12.75">
      <c r="A2" s="208"/>
      <c r="B2" s="320"/>
      <c r="C2" s="320"/>
      <c r="D2" s="320"/>
      <c r="E2" s="320"/>
      <c r="F2" s="327"/>
      <c r="G2" s="353"/>
      <c r="H2" s="353"/>
      <c r="I2" s="353"/>
      <c r="J2" s="353"/>
      <c r="K2" s="353"/>
      <c r="L2" s="353"/>
      <c r="M2" s="353"/>
      <c r="N2" s="386"/>
      <c r="O2" s="320"/>
    </row>
    <row r="3" spans="1:15" s="38" customFormat="1" ht="12.75">
      <c r="A3" s="209" t="s">
        <v>362</v>
      </c>
      <c r="B3" s="326"/>
      <c r="C3" s="326"/>
      <c r="D3" s="326"/>
      <c r="E3" s="326"/>
      <c r="F3" s="328"/>
      <c r="G3" s="354"/>
      <c r="H3" s="354"/>
      <c r="I3" s="354"/>
      <c r="J3" s="354"/>
      <c r="K3" s="354"/>
      <c r="L3" s="354"/>
      <c r="M3" s="354"/>
      <c r="N3" s="387"/>
      <c r="O3" s="326"/>
    </row>
    <row r="4" spans="1:15" s="38" customFormat="1" ht="13.5" thickBot="1">
      <c r="A4" s="158" t="s">
        <v>269</v>
      </c>
      <c r="B4" s="321"/>
      <c r="C4" s="321"/>
      <c r="D4" s="321"/>
      <c r="E4" s="321"/>
      <c r="F4" s="329"/>
      <c r="G4" s="355"/>
      <c r="H4" s="355"/>
      <c r="I4" s="355"/>
      <c r="J4" s="355"/>
      <c r="K4" s="355"/>
      <c r="L4" s="355"/>
      <c r="M4" s="355"/>
      <c r="N4" s="388"/>
      <c r="O4" s="321"/>
    </row>
    <row r="5" spans="1:15" s="38" customFormat="1" ht="25.5">
      <c r="A5" s="70" t="s">
        <v>252</v>
      </c>
      <c r="B5" s="160">
        <v>100</v>
      </c>
      <c r="C5" s="236">
        <v>0.6</v>
      </c>
      <c r="D5" s="236">
        <v>7.1</v>
      </c>
      <c r="E5" s="236">
        <v>3</v>
      </c>
      <c r="F5" s="238">
        <v>79</v>
      </c>
      <c r="G5" s="228">
        <v>23</v>
      </c>
      <c r="H5" s="228">
        <v>14</v>
      </c>
      <c r="I5" s="228">
        <v>0</v>
      </c>
      <c r="J5" s="228">
        <v>0.9</v>
      </c>
      <c r="K5" s="228">
        <v>0.03</v>
      </c>
      <c r="L5" s="228">
        <v>0.04</v>
      </c>
      <c r="M5" s="228">
        <v>10</v>
      </c>
      <c r="N5" s="356">
        <v>0.06</v>
      </c>
      <c r="O5" s="320"/>
    </row>
    <row r="6" spans="1:15" s="38" customFormat="1" ht="13.5" thickBot="1">
      <c r="A6" s="148" t="s">
        <v>578</v>
      </c>
      <c r="B6" s="161" t="s">
        <v>440</v>
      </c>
      <c r="C6" s="242"/>
      <c r="D6" s="242"/>
      <c r="E6" s="242"/>
      <c r="F6" s="243"/>
      <c r="G6" s="235"/>
      <c r="H6" s="235"/>
      <c r="I6" s="235"/>
      <c r="J6" s="235"/>
      <c r="K6" s="235"/>
      <c r="L6" s="235"/>
      <c r="M6" s="235"/>
      <c r="N6" s="358"/>
      <c r="O6" s="321"/>
    </row>
    <row r="7" spans="1:15" s="38" customFormat="1" ht="25.5">
      <c r="A7" s="70" t="s">
        <v>363</v>
      </c>
      <c r="B7" s="160" t="s">
        <v>365</v>
      </c>
      <c r="C7" s="236">
        <v>12.03</v>
      </c>
      <c r="D7" s="236">
        <v>2.11</v>
      </c>
      <c r="E7" s="236">
        <v>6.99</v>
      </c>
      <c r="F7" s="238">
        <v>95.9</v>
      </c>
      <c r="G7" s="228">
        <v>55.01</v>
      </c>
      <c r="H7" s="228">
        <v>21.9</v>
      </c>
      <c r="I7" s="228">
        <v>0</v>
      </c>
      <c r="J7" s="228">
        <v>1.22</v>
      </c>
      <c r="K7" s="228">
        <v>0.16</v>
      </c>
      <c r="L7" s="228">
        <v>0.16</v>
      </c>
      <c r="M7" s="228">
        <v>2.68</v>
      </c>
      <c r="N7" s="356">
        <v>2.4E-2</v>
      </c>
      <c r="O7" s="236"/>
    </row>
    <row r="8" spans="1:15" s="38" customFormat="1" ht="25.5" customHeight="1">
      <c r="A8" s="70" t="s">
        <v>364</v>
      </c>
      <c r="B8" s="163"/>
      <c r="C8" s="237"/>
      <c r="D8" s="237"/>
      <c r="E8" s="237"/>
      <c r="F8" s="239"/>
      <c r="G8" s="229"/>
      <c r="H8" s="229"/>
      <c r="I8" s="229"/>
      <c r="J8" s="229"/>
      <c r="K8" s="229"/>
      <c r="L8" s="229"/>
      <c r="M8" s="229"/>
      <c r="N8" s="357"/>
      <c r="O8" s="237"/>
    </row>
    <row r="9" spans="1:15" s="38" customFormat="1" ht="14.25" customHeight="1">
      <c r="A9" s="147" t="s">
        <v>404</v>
      </c>
      <c r="B9" s="163" t="s">
        <v>493</v>
      </c>
      <c r="C9" s="237"/>
      <c r="D9" s="237"/>
      <c r="E9" s="237"/>
      <c r="F9" s="239"/>
      <c r="G9" s="229"/>
      <c r="H9" s="229"/>
      <c r="I9" s="229"/>
      <c r="J9" s="229"/>
      <c r="K9" s="229"/>
      <c r="L9" s="229"/>
      <c r="M9" s="229"/>
      <c r="N9" s="357"/>
      <c r="O9" s="237"/>
    </row>
    <row r="10" spans="1:15" s="38" customFormat="1" ht="12.75">
      <c r="A10" s="147" t="s">
        <v>340</v>
      </c>
      <c r="B10" s="163">
        <v>11.2</v>
      </c>
      <c r="C10" s="237"/>
      <c r="D10" s="237"/>
      <c r="E10" s="237"/>
      <c r="F10" s="239"/>
      <c r="G10" s="229"/>
      <c r="H10" s="229"/>
      <c r="I10" s="229"/>
      <c r="J10" s="229"/>
      <c r="K10" s="229"/>
      <c r="L10" s="229"/>
      <c r="M10" s="229"/>
      <c r="N10" s="357"/>
      <c r="O10" s="237"/>
    </row>
    <row r="11" spans="1:15" s="38" customFormat="1" ht="12.75">
      <c r="A11" s="147" t="s">
        <v>287</v>
      </c>
      <c r="B11" s="163">
        <v>16</v>
      </c>
      <c r="C11" s="237"/>
      <c r="D11" s="237"/>
      <c r="E11" s="237"/>
      <c r="F11" s="239"/>
      <c r="G11" s="229"/>
      <c r="H11" s="229"/>
      <c r="I11" s="229"/>
      <c r="J11" s="229"/>
      <c r="K11" s="229"/>
      <c r="L11" s="229"/>
      <c r="M11" s="229"/>
      <c r="N11" s="357"/>
      <c r="O11" s="237"/>
    </row>
    <row r="12" spans="1:15" s="38" customFormat="1" ht="12.75">
      <c r="A12" s="147" t="s">
        <v>193</v>
      </c>
      <c r="B12" s="163">
        <v>6.4</v>
      </c>
      <c r="C12" s="237"/>
      <c r="D12" s="237"/>
      <c r="E12" s="237"/>
      <c r="F12" s="239"/>
      <c r="G12" s="229"/>
      <c r="H12" s="229"/>
      <c r="I12" s="229"/>
      <c r="J12" s="229"/>
      <c r="K12" s="229"/>
      <c r="L12" s="229"/>
      <c r="M12" s="229"/>
      <c r="N12" s="357"/>
      <c r="O12" s="237"/>
    </row>
    <row r="13" spans="1:15" s="38" customFormat="1" ht="12.75">
      <c r="A13" s="147" t="s">
        <v>206</v>
      </c>
      <c r="B13" s="163" t="s">
        <v>494</v>
      </c>
      <c r="C13" s="237"/>
      <c r="D13" s="237"/>
      <c r="E13" s="237"/>
      <c r="F13" s="239"/>
      <c r="G13" s="229"/>
      <c r="H13" s="229"/>
      <c r="I13" s="229"/>
      <c r="J13" s="229"/>
      <c r="K13" s="229"/>
      <c r="L13" s="229"/>
      <c r="M13" s="229"/>
      <c r="N13" s="357"/>
      <c r="O13" s="237"/>
    </row>
    <row r="14" spans="1:15" s="38" customFormat="1" ht="12.75">
      <c r="A14" s="147" t="s">
        <v>231</v>
      </c>
      <c r="B14" s="163">
        <v>2</v>
      </c>
      <c r="C14" s="237"/>
      <c r="D14" s="237"/>
      <c r="E14" s="237"/>
      <c r="F14" s="239"/>
      <c r="G14" s="229"/>
      <c r="H14" s="229"/>
      <c r="I14" s="229"/>
      <c r="J14" s="229"/>
      <c r="K14" s="229"/>
      <c r="L14" s="229"/>
      <c r="M14" s="229"/>
      <c r="N14" s="357"/>
      <c r="O14" s="237"/>
    </row>
    <row r="15" spans="1:15" s="38" customFormat="1" ht="12.75">
      <c r="A15" s="147" t="s">
        <v>579</v>
      </c>
      <c r="B15" s="163">
        <v>3</v>
      </c>
      <c r="C15" s="237"/>
      <c r="D15" s="237"/>
      <c r="E15" s="237"/>
      <c r="F15" s="239"/>
      <c r="G15" s="229"/>
      <c r="H15" s="229"/>
      <c r="I15" s="229"/>
      <c r="J15" s="229"/>
      <c r="K15" s="229"/>
      <c r="L15" s="229"/>
      <c r="M15" s="229"/>
      <c r="N15" s="357"/>
      <c r="O15" s="237"/>
    </row>
    <row r="16" spans="1:15" s="38" customFormat="1" ht="12.75">
      <c r="A16" s="147" t="s">
        <v>580</v>
      </c>
      <c r="B16" s="163">
        <v>2.25</v>
      </c>
      <c r="C16" s="237"/>
      <c r="D16" s="237"/>
      <c r="E16" s="237"/>
      <c r="F16" s="239"/>
      <c r="G16" s="229"/>
      <c r="H16" s="229"/>
      <c r="I16" s="229"/>
      <c r="J16" s="229"/>
      <c r="K16" s="229"/>
      <c r="L16" s="229"/>
      <c r="M16" s="229"/>
      <c r="N16" s="357"/>
      <c r="O16" s="237"/>
    </row>
    <row r="17" spans="1:15" s="38" customFormat="1" ht="12.75">
      <c r="A17" s="147" t="s">
        <v>581</v>
      </c>
      <c r="B17" s="175" t="s">
        <v>495</v>
      </c>
      <c r="C17" s="237"/>
      <c r="D17" s="237"/>
      <c r="E17" s="237"/>
      <c r="F17" s="239"/>
      <c r="G17" s="229"/>
      <c r="H17" s="229"/>
      <c r="I17" s="229"/>
      <c r="J17" s="229"/>
      <c r="K17" s="229"/>
      <c r="L17" s="229"/>
      <c r="M17" s="229"/>
      <c r="N17" s="357"/>
      <c r="O17" s="237"/>
    </row>
    <row r="18" spans="1:15" s="38" customFormat="1" ht="12.75">
      <c r="A18" s="147" t="s">
        <v>582</v>
      </c>
      <c r="B18" s="175" t="s">
        <v>458</v>
      </c>
      <c r="C18" s="237"/>
      <c r="D18" s="237"/>
      <c r="E18" s="237"/>
      <c r="F18" s="239"/>
      <c r="G18" s="229"/>
      <c r="H18" s="229"/>
      <c r="I18" s="229"/>
      <c r="J18" s="229"/>
      <c r="K18" s="229"/>
      <c r="L18" s="229"/>
      <c r="M18" s="229"/>
      <c r="N18" s="357"/>
      <c r="O18" s="237"/>
    </row>
    <row r="19" spans="1:15" s="38" customFormat="1" ht="12.75">
      <c r="A19" s="147" t="s">
        <v>583</v>
      </c>
      <c r="B19" s="163">
        <v>7.5</v>
      </c>
      <c r="C19" s="237"/>
      <c r="D19" s="237"/>
      <c r="E19" s="237"/>
      <c r="F19" s="239"/>
      <c r="G19" s="229"/>
      <c r="H19" s="229"/>
      <c r="I19" s="229"/>
      <c r="J19" s="229"/>
      <c r="K19" s="229"/>
      <c r="L19" s="229"/>
      <c r="M19" s="229"/>
      <c r="N19" s="357"/>
      <c r="O19" s="237"/>
    </row>
    <row r="20" spans="1:15" s="38" customFormat="1" ht="13.5" thickBot="1">
      <c r="A20" s="148" t="s">
        <v>584</v>
      </c>
      <c r="B20" s="164">
        <v>0.5</v>
      </c>
      <c r="C20" s="242"/>
      <c r="D20" s="242"/>
      <c r="E20" s="242"/>
      <c r="F20" s="243"/>
      <c r="G20" s="235"/>
      <c r="H20" s="235"/>
      <c r="I20" s="235"/>
      <c r="J20" s="235"/>
      <c r="K20" s="235"/>
      <c r="L20" s="235"/>
      <c r="M20" s="235"/>
      <c r="N20" s="358"/>
      <c r="O20" s="242"/>
    </row>
    <row r="21" spans="1:15" s="38" customFormat="1" ht="25.5">
      <c r="A21" s="147" t="s">
        <v>220</v>
      </c>
      <c r="B21" s="160">
        <v>150</v>
      </c>
      <c r="C21" s="236">
        <v>3.2</v>
      </c>
      <c r="D21" s="236">
        <v>10.9</v>
      </c>
      <c r="E21" s="236">
        <v>22</v>
      </c>
      <c r="F21" s="238">
        <v>201</v>
      </c>
      <c r="G21" s="228">
        <v>170.4</v>
      </c>
      <c r="H21" s="228">
        <v>16.649999999999999</v>
      </c>
      <c r="I21" s="228">
        <v>109.8</v>
      </c>
      <c r="J21" s="228">
        <v>0.38</v>
      </c>
      <c r="K21" s="228">
        <v>0.05</v>
      </c>
      <c r="L21" s="228">
        <v>0.26</v>
      </c>
      <c r="M21" s="228">
        <v>1.52</v>
      </c>
      <c r="N21" s="356">
        <v>0.27</v>
      </c>
      <c r="O21" s="236"/>
    </row>
    <row r="22" spans="1:15" s="38" customFormat="1" ht="15.75" customHeight="1">
      <c r="A22" s="147" t="s">
        <v>568</v>
      </c>
      <c r="B22" s="163" t="s">
        <v>434</v>
      </c>
      <c r="C22" s="237"/>
      <c r="D22" s="237"/>
      <c r="E22" s="237"/>
      <c r="F22" s="239"/>
      <c r="G22" s="229"/>
      <c r="H22" s="229"/>
      <c r="I22" s="229"/>
      <c r="J22" s="229"/>
      <c r="K22" s="229"/>
      <c r="L22" s="229"/>
      <c r="M22" s="229"/>
      <c r="N22" s="357"/>
      <c r="O22" s="237"/>
    </row>
    <row r="23" spans="1:15" s="38" customFormat="1" ht="12.75">
      <c r="A23" s="147" t="s">
        <v>327</v>
      </c>
      <c r="B23" s="163">
        <v>23.7</v>
      </c>
      <c r="C23" s="237"/>
      <c r="D23" s="237"/>
      <c r="E23" s="237"/>
      <c r="F23" s="239"/>
      <c r="G23" s="229"/>
      <c r="H23" s="229"/>
      <c r="I23" s="229"/>
      <c r="J23" s="229"/>
      <c r="K23" s="229"/>
      <c r="L23" s="229"/>
      <c r="M23" s="229"/>
      <c r="N23" s="357"/>
      <c r="O23" s="237"/>
    </row>
    <row r="24" spans="1:15" s="38" customFormat="1" ht="12.75">
      <c r="A24" s="147" t="s">
        <v>569</v>
      </c>
      <c r="B24" s="163">
        <v>5.2</v>
      </c>
      <c r="C24" s="237"/>
      <c r="D24" s="237"/>
      <c r="E24" s="237"/>
      <c r="F24" s="239"/>
      <c r="G24" s="229"/>
      <c r="H24" s="229"/>
      <c r="I24" s="229"/>
      <c r="J24" s="229"/>
      <c r="K24" s="229"/>
      <c r="L24" s="229"/>
      <c r="M24" s="229"/>
      <c r="N24" s="357"/>
      <c r="O24" s="237"/>
    </row>
    <row r="25" spans="1:15" s="38" customFormat="1" ht="13.5" thickBot="1">
      <c r="A25" s="148" t="s">
        <v>570</v>
      </c>
      <c r="B25" s="148">
        <v>2</v>
      </c>
      <c r="C25" s="164"/>
      <c r="D25" s="148"/>
      <c r="E25" s="148"/>
      <c r="F25" s="146"/>
      <c r="G25" s="142"/>
      <c r="H25" s="142"/>
      <c r="I25" s="142"/>
      <c r="J25" s="142"/>
      <c r="K25" s="142"/>
      <c r="L25" s="142"/>
      <c r="M25" s="142"/>
      <c r="N25" s="168"/>
      <c r="O25" s="148"/>
    </row>
    <row r="26" spans="1:15" s="38" customFormat="1" ht="25.5">
      <c r="A26" s="70" t="s">
        <v>197</v>
      </c>
      <c r="B26" s="160">
        <v>200</v>
      </c>
      <c r="C26" s="236">
        <v>4.7</v>
      </c>
      <c r="D26" s="236">
        <v>5</v>
      </c>
      <c r="E26" s="236">
        <v>31.8</v>
      </c>
      <c r="F26" s="238">
        <v>187</v>
      </c>
      <c r="G26" s="228">
        <v>179.42</v>
      </c>
      <c r="H26" s="228">
        <v>26.06</v>
      </c>
      <c r="I26" s="228">
        <v>179.02</v>
      </c>
      <c r="J26" s="228">
        <v>0.92</v>
      </c>
      <c r="K26" s="228">
        <v>0.06</v>
      </c>
      <c r="L26" s="228">
        <v>0.3</v>
      </c>
      <c r="M26" s="228">
        <v>1.92</v>
      </c>
      <c r="N26" s="356">
        <v>0.02</v>
      </c>
      <c r="O26" s="320"/>
    </row>
    <row r="27" spans="1:15" s="38" customFormat="1" ht="12.75">
      <c r="A27" s="147" t="s">
        <v>585</v>
      </c>
      <c r="B27" s="163">
        <v>4</v>
      </c>
      <c r="C27" s="237"/>
      <c r="D27" s="237"/>
      <c r="E27" s="237"/>
      <c r="F27" s="239"/>
      <c r="G27" s="229"/>
      <c r="H27" s="229"/>
      <c r="I27" s="229"/>
      <c r="J27" s="229"/>
      <c r="K27" s="229"/>
      <c r="L27" s="229"/>
      <c r="M27" s="229"/>
      <c r="N27" s="357"/>
      <c r="O27" s="326"/>
    </row>
    <row r="28" spans="1:15" s="38" customFormat="1" ht="12.75">
      <c r="A28" s="147" t="s">
        <v>586</v>
      </c>
      <c r="B28" s="163">
        <v>100</v>
      </c>
      <c r="C28" s="237"/>
      <c r="D28" s="237"/>
      <c r="E28" s="237"/>
      <c r="F28" s="239"/>
      <c r="G28" s="229"/>
      <c r="H28" s="229"/>
      <c r="I28" s="229"/>
      <c r="J28" s="229"/>
      <c r="K28" s="229"/>
      <c r="L28" s="229"/>
      <c r="M28" s="229"/>
      <c r="N28" s="357"/>
      <c r="O28" s="326"/>
    </row>
    <row r="29" spans="1:15" s="38" customFormat="1" ht="13.5" thickBot="1">
      <c r="A29" s="148" t="s">
        <v>587</v>
      </c>
      <c r="B29" s="164">
        <v>20</v>
      </c>
      <c r="C29" s="242"/>
      <c r="D29" s="242"/>
      <c r="E29" s="242"/>
      <c r="F29" s="243"/>
      <c r="G29" s="235"/>
      <c r="H29" s="235"/>
      <c r="I29" s="235"/>
      <c r="J29" s="235"/>
      <c r="K29" s="235"/>
      <c r="L29" s="235"/>
      <c r="M29" s="235"/>
      <c r="N29" s="358"/>
      <c r="O29" s="321"/>
    </row>
    <row r="30" spans="1:15" s="38" customFormat="1" ht="13.5" thickBot="1">
      <c r="A30" s="148" t="s">
        <v>226</v>
      </c>
      <c r="B30" s="161">
        <v>200</v>
      </c>
      <c r="C30" s="164">
        <v>5.13</v>
      </c>
      <c r="D30" s="164">
        <v>1.88</v>
      </c>
      <c r="E30" s="164">
        <v>7.38</v>
      </c>
      <c r="F30" s="146">
        <v>71.25</v>
      </c>
      <c r="G30" s="146">
        <v>155</v>
      </c>
      <c r="H30" s="146">
        <v>0.12</v>
      </c>
      <c r="I30" s="146">
        <v>118.75</v>
      </c>
      <c r="J30" s="146">
        <v>18.75</v>
      </c>
      <c r="K30" s="146">
        <v>0.04</v>
      </c>
      <c r="L30" s="146">
        <v>0</v>
      </c>
      <c r="M30" s="146">
        <v>0.7</v>
      </c>
      <c r="N30" s="164">
        <v>11</v>
      </c>
      <c r="O30" s="164"/>
    </row>
    <row r="31" spans="1:15" s="38" customFormat="1" ht="13.5" thickBot="1">
      <c r="A31" s="148" t="s">
        <v>276</v>
      </c>
      <c r="B31" s="161">
        <v>48</v>
      </c>
      <c r="C31" s="164">
        <v>3.17</v>
      </c>
      <c r="D31" s="164">
        <v>0.57999999999999996</v>
      </c>
      <c r="E31" s="164">
        <v>19</v>
      </c>
      <c r="F31" s="146">
        <v>94.82</v>
      </c>
      <c r="G31" s="146">
        <v>16.8</v>
      </c>
      <c r="H31" s="146">
        <v>1.87</v>
      </c>
      <c r="I31" s="146">
        <v>75.84</v>
      </c>
      <c r="J31" s="146">
        <v>22.56</v>
      </c>
      <c r="K31" s="146">
        <v>0.08</v>
      </c>
      <c r="L31" s="146">
        <v>3.5999999999999997E-2</v>
      </c>
      <c r="M31" s="146">
        <v>0</v>
      </c>
      <c r="N31" s="164">
        <v>0</v>
      </c>
      <c r="O31" s="164"/>
    </row>
    <row r="32" spans="1:15" s="86" customFormat="1" ht="13.5" thickBot="1">
      <c r="A32" s="156" t="s">
        <v>203</v>
      </c>
      <c r="B32" s="177"/>
      <c r="C32" s="170">
        <f t="shared" ref="C32:N32" si="0">SUM(C5:C31)</f>
        <v>28.83</v>
      </c>
      <c r="D32" s="170">
        <f t="shared" si="0"/>
        <v>27.569999999999997</v>
      </c>
      <c r="E32" s="170">
        <f t="shared" si="0"/>
        <v>90.17</v>
      </c>
      <c r="F32" s="157">
        <f t="shared" si="0"/>
        <v>728.97</v>
      </c>
      <c r="G32" s="157">
        <f t="shared" si="0"/>
        <v>599.62999999999988</v>
      </c>
      <c r="H32" s="157">
        <f t="shared" si="0"/>
        <v>80.600000000000009</v>
      </c>
      <c r="I32" s="157">
        <f t="shared" si="0"/>
        <v>483.40999999999997</v>
      </c>
      <c r="J32" s="157">
        <f t="shared" si="0"/>
        <v>44.730000000000004</v>
      </c>
      <c r="K32" s="157">
        <f t="shared" si="0"/>
        <v>0.42</v>
      </c>
      <c r="L32" s="157">
        <f t="shared" si="0"/>
        <v>0.79600000000000004</v>
      </c>
      <c r="M32" s="157">
        <f t="shared" si="0"/>
        <v>16.819999999999997</v>
      </c>
      <c r="N32" s="170">
        <f t="shared" si="0"/>
        <v>11.374000000000001</v>
      </c>
      <c r="O32" s="177"/>
    </row>
    <row r="33" spans="1:15" s="38" customFormat="1" ht="12.75" customHeight="1" thickBot="1">
      <c r="A33" s="158" t="s">
        <v>277</v>
      </c>
      <c r="B33" s="161"/>
      <c r="C33" s="161"/>
      <c r="D33" s="161"/>
      <c r="E33" s="161"/>
      <c r="F33" s="154"/>
      <c r="G33" s="154"/>
      <c r="H33" s="155"/>
      <c r="I33" s="155"/>
      <c r="J33" s="155"/>
      <c r="K33" s="155"/>
      <c r="L33" s="155"/>
      <c r="M33" s="155"/>
      <c r="N33" s="161"/>
      <c r="O33" s="161"/>
    </row>
    <row r="34" spans="1:15" s="38" customFormat="1" ht="12.75">
      <c r="A34" s="70" t="s">
        <v>563</v>
      </c>
      <c r="B34" s="160">
        <v>100</v>
      </c>
      <c r="C34" s="236">
        <v>2.36</v>
      </c>
      <c r="D34" s="236">
        <v>9.2799999999999994</v>
      </c>
      <c r="E34" s="376">
        <v>10.85</v>
      </c>
      <c r="F34" s="425">
        <v>146</v>
      </c>
      <c r="G34" s="425">
        <v>40</v>
      </c>
      <c r="H34" s="228">
        <v>170</v>
      </c>
      <c r="I34" s="228">
        <v>0</v>
      </c>
      <c r="J34" s="228">
        <v>16</v>
      </c>
      <c r="K34" s="228">
        <v>0.04</v>
      </c>
      <c r="L34" s="228">
        <v>0.06</v>
      </c>
      <c r="M34" s="228">
        <v>2</v>
      </c>
      <c r="N34" s="356">
        <v>2.5</v>
      </c>
      <c r="O34" s="236"/>
    </row>
    <row r="35" spans="1:15" s="38" customFormat="1" ht="13.5" thickBot="1">
      <c r="A35" s="190" t="s">
        <v>562</v>
      </c>
      <c r="B35" s="211" t="s">
        <v>475</v>
      </c>
      <c r="C35" s="423"/>
      <c r="D35" s="423"/>
      <c r="E35" s="424"/>
      <c r="F35" s="426"/>
      <c r="G35" s="426"/>
      <c r="H35" s="229"/>
      <c r="I35" s="229"/>
      <c r="J35" s="229"/>
      <c r="K35" s="229"/>
      <c r="L35" s="229"/>
      <c r="M35" s="229"/>
      <c r="N35" s="357"/>
      <c r="O35" s="242"/>
    </row>
    <row r="36" spans="1:15" s="38" customFormat="1" ht="12.75" customHeight="1">
      <c r="A36" s="147"/>
      <c r="B36" s="160"/>
      <c r="C36" s="163"/>
      <c r="D36" s="163"/>
      <c r="E36" s="163"/>
      <c r="F36" s="144"/>
      <c r="G36" s="144"/>
      <c r="H36" s="188"/>
      <c r="I36" s="188"/>
      <c r="J36" s="188"/>
      <c r="K36" s="188"/>
      <c r="L36" s="188"/>
      <c r="M36" s="188"/>
      <c r="N36" s="189"/>
      <c r="O36" s="236"/>
    </row>
    <row r="37" spans="1:15" s="38" customFormat="1" ht="28.5" customHeight="1">
      <c r="A37" s="70" t="s">
        <v>280</v>
      </c>
      <c r="B37" s="160" t="s">
        <v>623</v>
      </c>
      <c r="C37" s="163">
        <v>15.4</v>
      </c>
      <c r="D37" s="163">
        <v>8.3000000000000007</v>
      </c>
      <c r="E37" s="163">
        <v>18.8</v>
      </c>
      <c r="F37" s="144">
        <v>176.2</v>
      </c>
      <c r="G37" s="144">
        <v>22.5</v>
      </c>
      <c r="H37" s="144">
        <v>34</v>
      </c>
      <c r="I37" s="144">
        <v>0</v>
      </c>
      <c r="J37" s="144">
        <v>1.25</v>
      </c>
      <c r="K37" s="144">
        <v>0.13</v>
      </c>
      <c r="L37" s="144">
        <v>0.08</v>
      </c>
      <c r="M37" s="144">
        <v>9.75</v>
      </c>
      <c r="N37" s="163">
        <v>1</v>
      </c>
      <c r="O37" s="237"/>
    </row>
    <row r="38" spans="1:15" s="38" customFormat="1" ht="12.75">
      <c r="A38" s="147" t="s">
        <v>122</v>
      </c>
      <c r="B38" s="175" t="s">
        <v>455</v>
      </c>
      <c r="C38" s="163"/>
      <c r="D38" s="163"/>
      <c r="E38" s="163"/>
      <c r="F38" s="144"/>
      <c r="G38" s="144"/>
      <c r="H38" s="144"/>
      <c r="I38" s="144"/>
      <c r="J38" s="144"/>
      <c r="K38" s="144"/>
      <c r="L38" s="144"/>
      <c r="M38" s="144"/>
      <c r="N38" s="163"/>
      <c r="O38" s="237"/>
    </row>
    <row r="39" spans="1:15" s="38" customFormat="1" ht="12.75">
      <c r="A39" s="147" t="s">
        <v>10</v>
      </c>
      <c r="B39" s="163">
        <v>5</v>
      </c>
      <c r="C39" s="163"/>
      <c r="D39" s="163"/>
      <c r="E39" s="163"/>
      <c r="F39" s="144"/>
      <c r="G39" s="144"/>
      <c r="H39" s="144"/>
      <c r="I39" s="144"/>
      <c r="J39" s="144"/>
      <c r="K39" s="144"/>
      <c r="L39" s="144"/>
      <c r="M39" s="144"/>
      <c r="N39" s="163"/>
      <c r="O39" s="237"/>
    </row>
    <row r="40" spans="1:15" s="38" customFormat="1" ht="15" customHeight="1">
      <c r="A40" s="147" t="s">
        <v>281</v>
      </c>
      <c r="B40" s="124" t="s">
        <v>463</v>
      </c>
      <c r="C40" s="163"/>
      <c r="D40" s="163"/>
      <c r="E40" s="163"/>
      <c r="F40" s="144"/>
      <c r="G40" s="144"/>
      <c r="H40" s="144"/>
      <c r="I40" s="144"/>
      <c r="J40" s="144"/>
      <c r="K40" s="144"/>
      <c r="L40" s="144"/>
      <c r="M40" s="144"/>
      <c r="N40" s="163"/>
      <c r="O40" s="237"/>
    </row>
    <row r="41" spans="1:15" s="38" customFormat="1" ht="12.75">
      <c r="A41" s="147" t="s">
        <v>206</v>
      </c>
      <c r="B41" s="163" t="s">
        <v>443</v>
      </c>
      <c r="C41" s="163"/>
      <c r="D41" s="163"/>
      <c r="E41" s="163"/>
      <c r="F41" s="144"/>
      <c r="G41" s="144"/>
      <c r="H41" s="144"/>
      <c r="I41" s="144"/>
      <c r="J41" s="144"/>
      <c r="K41" s="144"/>
      <c r="L41" s="144"/>
      <c r="M41" s="144"/>
      <c r="N41" s="163"/>
      <c r="O41" s="237"/>
    </row>
    <row r="42" spans="1:15" s="38" customFormat="1" ht="12.75">
      <c r="A42" s="147" t="s">
        <v>194</v>
      </c>
      <c r="B42" s="163">
        <v>3</v>
      </c>
      <c r="C42" s="163"/>
      <c r="D42" s="163"/>
      <c r="E42" s="163"/>
      <c r="F42" s="144"/>
      <c r="G42" s="144"/>
      <c r="H42" s="144"/>
      <c r="I42" s="144"/>
      <c r="J42" s="144"/>
      <c r="K42" s="144"/>
      <c r="L42" s="144"/>
      <c r="M42" s="144"/>
      <c r="N42" s="163"/>
      <c r="O42" s="237"/>
    </row>
    <row r="43" spans="1:15" s="38" customFormat="1" ht="12.75">
      <c r="A43" s="147" t="s">
        <v>231</v>
      </c>
      <c r="B43" s="163">
        <v>2</v>
      </c>
      <c r="C43" s="163"/>
      <c r="D43" s="163"/>
      <c r="E43" s="163"/>
      <c r="F43" s="144"/>
      <c r="G43" s="144"/>
      <c r="H43" s="144"/>
      <c r="I43" s="144"/>
      <c r="J43" s="144"/>
      <c r="K43" s="144"/>
      <c r="L43" s="144"/>
      <c r="M43" s="144"/>
      <c r="N43" s="163"/>
      <c r="O43" s="237"/>
    </row>
    <row r="44" spans="1:15" s="38" customFormat="1" ht="13.5" thickBot="1">
      <c r="A44" s="148" t="s">
        <v>282</v>
      </c>
      <c r="B44" s="176" t="s">
        <v>497</v>
      </c>
      <c r="C44" s="164"/>
      <c r="D44" s="164"/>
      <c r="E44" s="164"/>
      <c r="F44" s="146"/>
      <c r="G44" s="146"/>
      <c r="H44" s="146"/>
      <c r="I44" s="146"/>
      <c r="J44" s="146"/>
      <c r="K44" s="146"/>
      <c r="L44" s="146"/>
      <c r="M44" s="146"/>
      <c r="N44" s="164"/>
      <c r="O44" s="242"/>
    </row>
    <row r="45" spans="1:15" s="38" customFormat="1" ht="25.5">
      <c r="A45" s="70" t="s">
        <v>366</v>
      </c>
      <c r="B45" s="160" t="s">
        <v>368</v>
      </c>
      <c r="C45" s="236">
        <v>22.8</v>
      </c>
      <c r="D45" s="236">
        <v>19.5</v>
      </c>
      <c r="E45" s="236">
        <v>54.3</v>
      </c>
      <c r="F45" s="238">
        <v>312.5</v>
      </c>
      <c r="G45" s="228">
        <v>56.64</v>
      </c>
      <c r="H45" s="228">
        <v>0</v>
      </c>
      <c r="I45" s="228">
        <v>0</v>
      </c>
      <c r="J45" s="228">
        <v>2.73</v>
      </c>
      <c r="K45" s="228">
        <v>0.36</v>
      </c>
      <c r="L45" s="228">
        <v>0.15</v>
      </c>
      <c r="M45" s="228">
        <v>0.78</v>
      </c>
      <c r="N45" s="356">
        <v>0</v>
      </c>
      <c r="O45" s="320"/>
    </row>
    <row r="46" spans="1:15" s="38" customFormat="1" ht="12.75">
      <c r="A46" s="147" t="s">
        <v>367</v>
      </c>
      <c r="B46" s="175" t="s">
        <v>496</v>
      </c>
      <c r="C46" s="237"/>
      <c r="D46" s="237"/>
      <c r="E46" s="237"/>
      <c r="F46" s="239"/>
      <c r="G46" s="229"/>
      <c r="H46" s="229"/>
      <c r="I46" s="229"/>
      <c r="J46" s="229"/>
      <c r="K46" s="229"/>
      <c r="L46" s="229"/>
      <c r="M46" s="229"/>
      <c r="N46" s="357"/>
      <c r="O46" s="326"/>
    </row>
    <row r="47" spans="1:15" s="38" customFormat="1" ht="12.75">
      <c r="A47" s="147" t="s">
        <v>208</v>
      </c>
      <c r="B47" s="163">
        <v>12.5</v>
      </c>
      <c r="C47" s="237"/>
      <c r="D47" s="237"/>
      <c r="E47" s="237"/>
      <c r="F47" s="239"/>
      <c r="G47" s="229"/>
      <c r="H47" s="229"/>
      <c r="I47" s="229"/>
      <c r="J47" s="229"/>
      <c r="K47" s="229"/>
      <c r="L47" s="229"/>
      <c r="M47" s="229"/>
      <c r="N47" s="357"/>
      <c r="O47" s="326"/>
    </row>
    <row r="48" spans="1:15" s="38" customFormat="1" ht="12.75">
      <c r="A48" s="147" t="s">
        <v>206</v>
      </c>
      <c r="B48" s="175" t="s">
        <v>498</v>
      </c>
      <c r="C48" s="237"/>
      <c r="D48" s="237"/>
      <c r="E48" s="237"/>
      <c r="F48" s="239"/>
      <c r="G48" s="229"/>
      <c r="H48" s="229"/>
      <c r="I48" s="229"/>
      <c r="J48" s="229"/>
      <c r="K48" s="229"/>
      <c r="L48" s="229"/>
      <c r="M48" s="229"/>
      <c r="N48" s="357"/>
      <c r="O48" s="326"/>
    </row>
    <row r="49" spans="1:15" s="38" customFormat="1" ht="12.75">
      <c r="A49" s="147" t="s">
        <v>125</v>
      </c>
      <c r="B49" s="175" t="s">
        <v>499</v>
      </c>
      <c r="C49" s="237"/>
      <c r="D49" s="237"/>
      <c r="E49" s="237"/>
      <c r="F49" s="239"/>
      <c r="G49" s="229"/>
      <c r="H49" s="229"/>
      <c r="I49" s="229"/>
      <c r="J49" s="229"/>
      <c r="K49" s="229"/>
      <c r="L49" s="229"/>
      <c r="M49" s="229"/>
      <c r="N49" s="357"/>
      <c r="O49" s="326"/>
    </row>
    <row r="50" spans="1:15" s="38" customFormat="1" ht="12.75">
      <c r="A50" s="147" t="s">
        <v>516</v>
      </c>
      <c r="B50" s="163">
        <v>4.5</v>
      </c>
      <c r="C50" s="237"/>
      <c r="D50" s="237"/>
      <c r="E50" s="237"/>
      <c r="F50" s="239"/>
      <c r="G50" s="229"/>
      <c r="H50" s="229"/>
      <c r="I50" s="229"/>
      <c r="J50" s="229"/>
      <c r="K50" s="229"/>
      <c r="L50" s="229"/>
      <c r="M50" s="229"/>
      <c r="N50" s="357"/>
      <c r="O50" s="326"/>
    </row>
    <row r="51" spans="1:15" s="38" customFormat="1" ht="12.75">
      <c r="A51" s="147" t="s">
        <v>213</v>
      </c>
      <c r="B51" s="163">
        <v>52.5</v>
      </c>
      <c r="C51" s="237"/>
      <c r="D51" s="237"/>
      <c r="E51" s="237"/>
      <c r="F51" s="239"/>
      <c r="G51" s="229"/>
      <c r="H51" s="229"/>
      <c r="I51" s="229"/>
      <c r="J51" s="229"/>
      <c r="K51" s="229"/>
      <c r="L51" s="229"/>
      <c r="M51" s="229"/>
      <c r="N51" s="357"/>
      <c r="O51" s="326"/>
    </row>
    <row r="52" spans="1:15" s="38" customFormat="1" ht="13.5" thickBot="1">
      <c r="A52" s="148" t="s">
        <v>231</v>
      </c>
      <c r="B52" s="164">
        <v>2</v>
      </c>
      <c r="C52" s="242"/>
      <c r="D52" s="242"/>
      <c r="E52" s="242"/>
      <c r="F52" s="243"/>
      <c r="G52" s="235"/>
      <c r="H52" s="235"/>
      <c r="I52" s="235"/>
      <c r="J52" s="235"/>
      <c r="K52" s="235"/>
      <c r="L52" s="235"/>
      <c r="M52" s="235"/>
      <c r="N52" s="358"/>
      <c r="O52" s="321"/>
    </row>
    <row r="53" spans="1:15" s="38" customFormat="1" ht="25.5">
      <c r="A53" s="70" t="s">
        <v>259</v>
      </c>
      <c r="B53" s="160">
        <v>200</v>
      </c>
      <c r="C53" s="236">
        <v>0.6</v>
      </c>
      <c r="D53" s="236">
        <v>0</v>
      </c>
      <c r="E53" s="236">
        <v>31.4</v>
      </c>
      <c r="F53" s="238">
        <v>124</v>
      </c>
      <c r="G53" s="228">
        <v>19.48</v>
      </c>
      <c r="H53" s="228">
        <v>15.32</v>
      </c>
      <c r="I53" s="228">
        <v>31.94</v>
      </c>
      <c r="J53" s="228">
        <v>0.54</v>
      </c>
      <c r="K53" s="228">
        <v>0</v>
      </c>
      <c r="L53" s="228">
        <v>0.02</v>
      </c>
      <c r="M53" s="228">
        <v>0.82</v>
      </c>
      <c r="N53" s="356">
        <v>0.16</v>
      </c>
      <c r="O53" s="236"/>
    </row>
    <row r="54" spans="1:15" s="38" customFormat="1" ht="12.75">
      <c r="A54" s="147" t="s">
        <v>260</v>
      </c>
      <c r="B54" s="163">
        <v>20</v>
      </c>
      <c r="C54" s="237"/>
      <c r="D54" s="237"/>
      <c r="E54" s="237"/>
      <c r="F54" s="239"/>
      <c r="G54" s="229"/>
      <c r="H54" s="229"/>
      <c r="I54" s="229"/>
      <c r="J54" s="229"/>
      <c r="K54" s="229"/>
      <c r="L54" s="229"/>
      <c r="M54" s="229"/>
      <c r="N54" s="357"/>
      <c r="O54" s="237"/>
    </row>
    <row r="55" spans="1:15" s="38" customFormat="1" ht="12.75">
      <c r="A55" s="147" t="s">
        <v>261</v>
      </c>
      <c r="B55" s="163">
        <v>20</v>
      </c>
      <c r="C55" s="237"/>
      <c r="D55" s="237"/>
      <c r="E55" s="237"/>
      <c r="F55" s="239"/>
      <c r="G55" s="229"/>
      <c r="H55" s="229"/>
      <c r="I55" s="229"/>
      <c r="J55" s="229"/>
      <c r="K55" s="229"/>
      <c r="L55" s="229"/>
      <c r="M55" s="229"/>
      <c r="N55" s="357"/>
      <c r="O55" s="237"/>
    </row>
    <row r="56" spans="1:15" s="38" customFormat="1" ht="26.25" thickBot="1">
      <c r="A56" s="148" t="s">
        <v>262</v>
      </c>
      <c r="B56" s="164">
        <v>0.2</v>
      </c>
      <c r="C56" s="242"/>
      <c r="D56" s="242"/>
      <c r="E56" s="242"/>
      <c r="F56" s="243"/>
      <c r="G56" s="235"/>
      <c r="H56" s="235"/>
      <c r="I56" s="235"/>
      <c r="J56" s="235"/>
      <c r="K56" s="235"/>
      <c r="L56" s="235"/>
      <c r="M56" s="235"/>
      <c r="N56" s="358"/>
      <c r="O56" s="242"/>
    </row>
    <row r="57" spans="1:15" s="38" customFormat="1" ht="26.25" thickBot="1">
      <c r="A57" s="148" t="s">
        <v>225</v>
      </c>
      <c r="B57" s="161">
        <v>90</v>
      </c>
      <c r="C57" s="164">
        <v>7.1</v>
      </c>
      <c r="D57" s="164">
        <v>0.92</v>
      </c>
      <c r="E57" s="164">
        <v>43.43</v>
      </c>
      <c r="F57" s="146">
        <v>211.5</v>
      </c>
      <c r="G57" s="146">
        <v>127.8</v>
      </c>
      <c r="H57" s="146">
        <v>3.11</v>
      </c>
      <c r="I57" s="146">
        <v>139.5</v>
      </c>
      <c r="J57" s="146">
        <v>43.2</v>
      </c>
      <c r="K57" s="146">
        <v>0.34</v>
      </c>
      <c r="L57" s="146">
        <v>0.28999999999999998</v>
      </c>
      <c r="M57" s="146">
        <v>0.24</v>
      </c>
      <c r="N57" s="164">
        <v>0.18</v>
      </c>
      <c r="O57" s="164"/>
    </row>
    <row r="58" spans="1:15" s="38" customFormat="1" ht="13.5" thickBot="1">
      <c r="A58" s="148" t="s">
        <v>369</v>
      </c>
      <c r="B58" s="161">
        <v>40</v>
      </c>
      <c r="C58" s="164">
        <v>2</v>
      </c>
      <c r="D58" s="164">
        <v>19.75</v>
      </c>
      <c r="E58" s="164">
        <v>27.1</v>
      </c>
      <c r="F58" s="146">
        <v>199.3</v>
      </c>
      <c r="G58" s="146">
        <v>3</v>
      </c>
      <c r="H58" s="146">
        <v>1.2</v>
      </c>
      <c r="I58" s="146">
        <v>72</v>
      </c>
      <c r="J58" s="146">
        <v>9</v>
      </c>
      <c r="K58" s="146">
        <v>0.15</v>
      </c>
      <c r="L58" s="146">
        <v>0.1</v>
      </c>
      <c r="M58" s="146">
        <v>0</v>
      </c>
      <c r="N58" s="164">
        <v>0</v>
      </c>
      <c r="O58" s="164"/>
    </row>
    <row r="59" spans="1:15" s="86" customFormat="1" ht="13.5" thickBot="1">
      <c r="A59" s="156" t="s">
        <v>203</v>
      </c>
      <c r="B59" s="177"/>
      <c r="C59" s="170">
        <f t="shared" ref="C59:N59" si="1">SUM(C36:C58)</f>
        <v>47.900000000000006</v>
      </c>
      <c r="D59" s="170">
        <f t="shared" si="1"/>
        <v>48.47</v>
      </c>
      <c r="E59" s="170">
        <f t="shared" si="1"/>
        <v>175.03</v>
      </c>
      <c r="F59" s="157">
        <f t="shared" si="1"/>
        <v>1023.5</v>
      </c>
      <c r="G59" s="157">
        <f t="shared" si="1"/>
        <v>229.42000000000002</v>
      </c>
      <c r="H59" s="157">
        <f t="shared" si="1"/>
        <v>53.63</v>
      </c>
      <c r="I59" s="157">
        <f t="shared" si="1"/>
        <v>243.44</v>
      </c>
      <c r="J59" s="157">
        <f t="shared" si="1"/>
        <v>56.72</v>
      </c>
      <c r="K59" s="157">
        <f t="shared" si="1"/>
        <v>0.98000000000000009</v>
      </c>
      <c r="L59" s="157">
        <f t="shared" si="1"/>
        <v>0.6399999999999999</v>
      </c>
      <c r="M59" s="157">
        <f t="shared" si="1"/>
        <v>11.59</v>
      </c>
      <c r="N59" s="170">
        <f t="shared" si="1"/>
        <v>1.3399999999999999</v>
      </c>
      <c r="O59" s="177"/>
    </row>
    <row r="60" spans="1:15" s="38" customFormat="1" ht="13.5" thickBot="1">
      <c r="A60" s="158" t="s">
        <v>227</v>
      </c>
      <c r="B60" s="161"/>
      <c r="C60" s="161"/>
      <c r="D60" s="161"/>
      <c r="E60" s="161"/>
      <c r="F60" s="155"/>
      <c r="G60" s="155"/>
      <c r="H60" s="154"/>
      <c r="I60" s="154"/>
      <c r="J60" s="155"/>
      <c r="K60" s="155"/>
      <c r="L60" s="155"/>
      <c r="M60" s="155"/>
      <c r="N60" s="161"/>
      <c r="O60" s="161"/>
    </row>
    <row r="61" spans="1:15" s="38" customFormat="1" ht="25.5">
      <c r="A61" s="70" t="s">
        <v>190</v>
      </c>
      <c r="B61" s="160" t="s">
        <v>621</v>
      </c>
      <c r="C61" s="236">
        <v>13.5</v>
      </c>
      <c r="D61" s="236">
        <v>12</v>
      </c>
      <c r="E61" s="236">
        <v>12.3</v>
      </c>
      <c r="F61" s="238">
        <v>188</v>
      </c>
      <c r="G61" s="228">
        <v>60.2</v>
      </c>
      <c r="H61" s="425">
        <v>17.7</v>
      </c>
      <c r="I61" s="425">
        <v>0</v>
      </c>
      <c r="J61" s="228">
        <v>1.08</v>
      </c>
      <c r="K61" s="228">
        <v>0.06</v>
      </c>
      <c r="L61" s="228">
        <v>0.18</v>
      </c>
      <c r="M61" s="228">
        <v>3.16</v>
      </c>
      <c r="N61" s="356">
        <v>0.18</v>
      </c>
      <c r="O61" s="236"/>
    </row>
    <row r="62" spans="1:15" s="38" customFormat="1" ht="12.75">
      <c r="A62" s="147" t="s">
        <v>191</v>
      </c>
      <c r="B62" s="163">
        <v>142</v>
      </c>
      <c r="C62" s="237"/>
      <c r="D62" s="237"/>
      <c r="E62" s="237"/>
      <c r="F62" s="239"/>
      <c r="G62" s="229"/>
      <c r="H62" s="229"/>
      <c r="I62" s="229"/>
      <c r="J62" s="229"/>
      <c r="K62" s="229"/>
      <c r="L62" s="229"/>
      <c r="M62" s="229"/>
      <c r="N62" s="357"/>
      <c r="O62" s="237"/>
    </row>
    <row r="63" spans="1:15" s="38" customFormat="1" ht="12.75">
      <c r="A63" s="147" t="s">
        <v>192</v>
      </c>
      <c r="B63" s="163">
        <v>10</v>
      </c>
      <c r="C63" s="237"/>
      <c r="D63" s="237"/>
      <c r="E63" s="237"/>
      <c r="F63" s="239"/>
      <c r="G63" s="229"/>
      <c r="H63" s="229"/>
      <c r="I63" s="229"/>
      <c r="J63" s="229"/>
      <c r="K63" s="229"/>
      <c r="L63" s="229"/>
      <c r="M63" s="229"/>
      <c r="N63" s="357"/>
      <c r="O63" s="237"/>
    </row>
    <row r="64" spans="1:15" s="38" customFormat="1" ht="12.75">
      <c r="A64" s="147" t="s">
        <v>0</v>
      </c>
      <c r="B64" s="163">
        <v>10</v>
      </c>
      <c r="C64" s="237"/>
      <c r="D64" s="237"/>
      <c r="E64" s="237"/>
      <c r="F64" s="239"/>
      <c r="G64" s="229"/>
      <c r="H64" s="229"/>
      <c r="I64" s="229"/>
      <c r="J64" s="229"/>
      <c r="K64" s="229"/>
      <c r="L64" s="229"/>
      <c r="M64" s="229"/>
      <c r="N64" s="357"/>
      <c r="O64" s="237"/>
    </row>
    <row r="65" spans="1:17" s="38" customFormat="1" ht="12.75">
      <c r="A65" s="147" t="s">
        <v>193</v>
      </c>
      <c r="B65" s="163">
        <v>4</v>
      </c>
      <c r="C65" s="237"/>
      <c r="D65" s="237"/>
      <c r="E65" s="237"/>
      <c r="F65" s="239"/>
      <c r="G65" s="229"/>
      <c r="H65" s="229"/>
      <c r="I65" s="229"/>
      <c r="J65" s="229"/>
      <c r="K65" s="229"/>
      <c r="L65" s="229"/>
      <c r="M65" s="229"/>
      <c r="N65" s="357"/>
      <c r="O65" s="237"/>
    </row>
    <row r="66" spans="1:17" s="38" customFormat="1" ht="12.75">
      <c r="A66" s="147" t="s">
        <v>194</v>
      </c>
      <c r="B66" s="163">
        <v>6</v>
      </c>
      <c r="C66" s="237"/>
      <c r="D66" s="237"/>
      <c r="E66" s="237"/>
      <c r="F66" s="239"/>
      <c r="G66" s="229"/>
      <c r="H66" s="229"/>
      <c r="I66" s="229"/>
      <c r="J66" s="229"/>
      <c r="K66" s="229"/>
      <c r="L66" s="229"/>
      <c r="M66" s="229"/>
      <c r="N66" s="357"/>
      <c r="O66" s="237"/>
    </row>
    <row r="67" spans="1:17" s="38" customFormat="1" ht="12.75">
      <c r="A67" s="147" t="s">
        <v>195</v>
      </c>
      <c r="B67" s="163">
        <v>6</v>
      </c>
      <c r="C67" s="237"/>
      <c r="D67" s="237"/>
      <c r="E67" s="237"/>
      <c r="F67" s="239"/>
      <c r="G67" s="229"/>
      <c r="H67" s="229"/>
      <c r="I67" s="229"/>
      <c r="J67" s="229"/>
      <c r="K67" s="229"/>
      <c r="L67" s="229"/>
      <c r="M67" s="229"/>
      <c r="N67" s="357"/>
      <c r="O67" s="237"/>
    </row>
    <row r="68" spans="1:17" s="38" customFormat="1" ht="12.75">
      <c r="A68" s="147" t="s">
        <v>196</v>
      </c>
      <c r="B68" s="163">
        <v>6</v>
      </c>
      <c r="C68" s="237"/>
      <c r="D68" s="237"/>
      <c r="E68" s="237"/>
      <c r="F68" s="239"/>
      <c r="G68" s="229"/>
      <c r="H68" s="229"/>
      <c r="I68" s="229"/>
      <c r="J68" s="229"/>
      <c r="K68" s="229"/>
      <c r="L68" s="229"/>
      <c r="M68" s="229"/>
      <c r="N68" s="357"/>
      <c r="O68" s="237"/>
      <c r="Q68" s="57"/>
    </row>
    <row r="69" spans="1:17" s="38" customFormat="1" ht="13.5" thickBot="1">
      <c r="A69" s="148" t="s">
        <v>610</v>
      </c>
      <c r="B69" s="148">
        <v>30</v>
      </c>
      <c r="C69" s="148"/>
      <c r="D69" s="148"/>
      <c r="E69" s="148"/>
      <c r="F69" s="150"/>
      <c r="G69" s="142"/>
      <c r="H69" s="192"/>
      <c r="I69" s="144"/>
      <c r="J69" s="142"/>
      <c r="K69" s="142"/>
      <c r="L69" s="142"/>
      <c r="M69" s="142"/>
      <c r="N69" s="142"/>
      <c r="O69" s="142"/>
      <c r="Q69" s="57"/>
    </row>
    <row r="70" spans="1:17" s="38" customFormat="1" ht="25.5">
      <c r="A70" s="147" t="s">
        <v>232</v>
      </c>
      <c r="B70" s="160">
        <v>200</v>
      </c>
      <c r="C70" s="320">
        <v>4.43</v>
      </c>
      <c r="D70" s="236">
        <v>5.0999999999999996</v>
      </c>
      <c r="E70" s="236">
        <v>7.43</v>
      </c>
      <c r="F70" s="238">
        <v>92.25</v>
      </c>
      <c r="G70" s="228">
        <v>81.680000000000007</v>
      </c>
      <c r="H70" s="415" t="s">
        <v>405</v>
      </c>
      <c r="I70" s="427"/>
      <c r="J70" s="228">
        <v>0.67500000000000004</v>
      </c>
      <c r="K70" s="228">
        <v>0.03</v>
      </c>
      <c r="L70" s="228">
        <v>0</v>
      </c>
      <c r="M70" s="228">
        <v>0.68</v>
      </c>
      <c r="N70" s="228">
        <v>8.0000000000000002E-3</v>
      </c>
      <c r="O70" s="228"/>
      <c r="Q70" s="57"/>
    </row>
    <row r="71" spans="1:17" s="38" customFormat="1" ht="13.5" thickBot="1">
      <c r="A71" s="148" t="s">
        <v>588</v>
      </c>
      <c r="B71" s="164">
        <v>211</v>
      </c>
      <c r="C71" s="321"/>
      <c r="D71" s="242"/>
      <c r="E71" s="242"/>
      <c r="F71" s="243"/>
      <c r="G71" s="235"/>
      <c r="H71" s="417"/>
      <c r="I71" s="428"/>
      <c r="J71" s="235"/>
      <c r="K71" s="235"/>
      <c r="L71" s="235"/>
      <c r="M71" s="235"/>
      <c r="N71" s="235"/>
      <c r="O71" s="235"/>
    </row>
    <row r="72" spans="1:17" s="38" customFormat="1" ht="13.5" thickBot="1">
      <c r="A72" s="210" t="s">
        <v>203</v>
      </c>
      <c r="B72" s="165"/>
      <c r="C72" s="169">
        <f>C61+C70</f>
        <v>17.93</v>
      </c>
      <c r="D72" s="169">
        <f>D61+D70</f>
        <v>17.100000000000001</v>
      </c>
      <c r="E72" s="169">
        <f>E61+E70</f>
        <v>19.73</v>
      </c>
      <c r="F72" s="159">
        <f>F61+F70</f>
        <v>280.25</v>
      </c>
      <c r="G72" s="159">
        <f>G61+G70</f>
        <v>141.88</v>
      </c>
      <c r="H72" s="212">
        <v>27.15</v>
      </c>
      <c r="I72" s="213">
        <v>60.75</v>
      </c>
      <c r="J72" s="159">
        <f>J61+J70</f>
        <v>1.7550000000000001</v>
      </c>
      <c r="K72" s="159">
        <f>K61+K70</f>
        <v>0.09</v>
      </c>
      <c r="L72" s="159">
        <f>L61+L70</f>
        <v>0.18</v>
      </c>
      <c r="M72" s="159">
        <f>M61+M70</f>
        <v>3.8400000000000003</v>
      </c>
      <c r="N72" s="169">
        <f>N61+N70</f>
        <v>0.188</v>
      </c>
      <c r="O72" s="165"/>
    </row>
    <row r="73" spans="1:17" s="38" customFormat="1" ht="13.5" thickBot="1">
      <c r="A73" s="156" t="s">
        <v>267</v>
      </c>
      <c r="B73" s="161"/>
      <c r="C73" s="170">
        <f t="shared" ref="C73:N73" si="2">C32+C59+C72</f>
        <v>94.66</v>
      </c>
      <c r="D73" s="170">
        <f t="shared" si="2"/>
        <v>93.139999999999986</v>
      </c>
      <c r="E73" s="170">
        <f t="shared" si="2"/>
        <v>284.93</v>
      </c>
      <c r="F73" s="157">
        <f t="shared" si="2"/>
        <v>2032.72</v>
      </c>
      <c r="G73" s="157">
        <f t="shared" si="2"/>
        <v>970.93</v>
      </c>
      <c r="H73" s="157">
        <f t="shared" si="2"/>
        <v>161.38000000000002</v>
      </c>
      <c r="I73" s="157">
        <f t="shared" si="2"/>
        <v>787.59999999999991</v>
      </c>
      <c r="J73" s="157">
        <f t="shared" si="2"/>
        <v>103.205</v>
      </c>
      <c r="K73" s="157">
        <f t="shared" si="2"/>
        <v>1.4900000000000002</v>
      </c>
      <c r="L73" s="157">
        <f t="shared" si="2"/>
        <v>1.6159999999999999</v>
      </c>
      <c r="M73" s="157">
        <f t="shared" si="2"/>
        <v>32.25</v>
      </c>
      <c r="N73" s="170">
        <f t="shared" si="2"/>
        <v>12.902000000000001</v>
      </c>
      <c r="O73" s="161"/>
    </row>
  </sheetData>
  <mergeCells count="131">
    <mergeCell ref="N70:N71"/>
    <mergeCell ref="O70:O71"/>
    <mergeCell ref="C5:C6"/>
    <mergeCell ref="D5:D6"/>
    <mergeCell ref="E5:E6"/>
    <mergeCell ref="F5:F6"/>
    <mergeCell ref="G5:G6"/>
    <mergeCell ref="H5:H6"/>
    <mergeCell ref="I5:I6"/>
    <mergeCell ref="O34:O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C70:C71"/>
    <mergeCell ref="D70:D71"/>
    <mergeCell ref="E70:E71"/>
    <mergeCell ref="F70:F71"/>
    <mergeCell ref="G70:G71"/>
    <mergeCell ref="H70:I71"/>
    <mergeCell ref="J70:J71"/>
    <mergeCell ref="K70:K71"/>
    <mergeCell ref="L70:L71"/>
    <mergeCell ref="J5:J6"/>
    <mergeCell ref="K5:K6"/>
    <mergeCell ref="L61:L68"/>
    <mergeCell ref="M61:M68"/>
    <mergeCell ref="M70:M71"/>
    <mergeCell ref="M7:M20"/>
    <mergeCell ref="O61:O68"/>
    <mergeCell ref="N53:N56"/>
    <mergeCell ref="O53:O56"/>
    <mergeCell ref="C61:C68"/>
    <mergeCell ref="D61:D68"/>
    <mergeCell ref="E61:E68"/>
    <mergeCell ref="F61:F68"/>
    <mergeCell ref="G61:G68"/>
    <mergeCell ref="H61:H68"/>
    <mergeCell ref="I61:I68"/>
    <mergeCell ref="J61:J68"/>
    <mergeCell ref="K61:K68"/>
    <mergeCell ref="C53:C56"/>
    <mergeCell ref="D53:D56"/>
    <mergeCell ref="E53:E56"/>
    <mergeCell ref="F53:F56"/>
    <mergeCell ref="G53:G56"/>
    <mergeCell ref="H53:H56"/>
    <mergeCell ref="I53:I56"/>
    <mergeCell ref="J53:J56"/>
    <mergeCell ref="K53:K56"/>
    <mergeCell ref="N61:N68"/>
    <mergeCell ref="L53:L56"/>
    <mergeCell ref="M53:M56"/>
    <mergeCell ref="C26:C29"/>
    <mergeCell ref="D26:D29"/>
    <mergeCell ref="E26:E29"/>
    <mergeCell ref="F26:F29"/>
    <mergeCell ref="G26:G29"/>
    <mergeCell ref="H26:H29"/>
    <mergeCell ref="I26:I29"/>
    <mergeCell ref="J26:J29"/>
    <mergeCell ref="O45:O52"/>
    <mergeCell ref="I45:I52"/>
    <mergeCell ref="J45:J52"/>
    <mergeCell ref="K45:K52"/>
    <mergeCell ref="L45:L52"/>
    <mergeCell ref="M45:M52"/>
    <mergeCell ref="N45:N52"/>
    <mergeCell ref="C45:C52"/>
    <mergeCell ref="D45:D52"/>
    <mergeCell ref="E45:E52"/>
    <mergeCell ref="F45:F52"/>
    <mergeCell ref="G45:G52"/>
    <mergeCell ref="H45:H52"/>
    <mergeCell ref="K26:K29"/>
    <mergeCell ref="L26:L29"/>
    <mergeCell ref="M26:M29"/>
    <mergeCell ref="N7:N20"/>
    <mergeCell ref="O7:O20"/>
    <mergeCell ref="O36:O44"/>
    <mergeCell ref="O26:O29"/>
    <mergeCell ref="O5:O6"/>
    <mergeCell ref="L21:L24"/>
    <mergeCell ref="M21:M24"/>
    <mergeCell ref="N21:N24"/>
    <mergeCell ref="O21:O24"/>
    <mergeCell ref="N26:N29"/>
    <mergeCell ref="L34:L35"/>
    <mergeCell ref="M34:M35"/>
    <mergeCell ref="N34:N35"/>
    <mergeCell ref="L5:L6"/>
    <mergeCell ref="M5:M6"/>
    <mergeCell ref="N5:N6"/>
    <mergeCell ref="B2:B4"/>
    <mergeCell ref="C2:C4"/>
    <mergeCell ref="D2:D4"/>
    <mergeCell ref="E2:E4"/>
    <mergeCell ref="F2:F4"/>
    <mergeCell ref="G2:G4"/>
    <mergeCell ref="N2:N4"/>
    <mergeCell ref="O2:O4"/>
    <mergeCell ref="C7:C20"/>
    <mergeCell ref="D7:D20"/>
    <mergeCell ref="E7:E20"/>
    <mergeCell ref="F7:F20"/>
    <mergeCell ref="G7:G20"/>
    <mergeCell ref="H7:H20"/>
    <mergeCell ref="I7:I20"/>
    <mergeCell ref="J7:J20"/>
    <mergeCell ref="H2:H4"/>
    <mergeCell ref="I2:I4"/>
    <mergeCell ref="J2:J4"/>
    <mergeCell ref="K2:K4"/>
    <mergeCell ref="L2:L4"/>
    <mergeCell ref="M2:M4"/>
    <mergeCell ref="K7:K20"/>
    <mergeCell ref="L7:L20"/>
    <mergeCell ref="C21:C24"/>
    <mergeCell ref="D21:D24"/>
    <mergeCell ref="E21:E24"/>
    <mergeCell ref="F21:F24"/>
    <mergeCell ref="G21:G24"/>
    <mergeCell ref="H21:H24"/>
    <mergeCell ref="I21:I24"/>
    <mergeCell ref="J21:J24"/>
    <mergeCell ref="K21:K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Лист1</vt:lpstr>
      <vt:lpstr>1день</vt:lpstr>
      <vt:lpstr>2день</vt:lpstr>
      <vt:lpstr>3день</vt:lpstr>
      <vt:lpstr>4день</vt:lpstr>
      <vt:lpstr>5день</vt:lpstr>
      <vt:lpstr>6день</vt:lpstr>
      <vt:lpstr>7день</vt:lpstr>
      <vt:lpstr>8день</vt:lpstr>
      <vt:lpstr>9день</vt:lpstr>
      <vt:lpstr>10день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2019-09-10T06:37:56Z</dcterms:modified>
</cp:coreProperties>
</file>